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CondorA\Downloads\CONVOCATORIA 2024\"/>
    </mc:Choice>
  </mc:AlternateContent>
  <xr:revisionPtr revIDLastSave="0" documentId="13_ncr:1_{C4A04218-DED1-4243-9927-4BA5F03F3F1E}" xr6:coauthVersionLast="36" xr6:coauthVersionMax="47" xr10:uidLastSave="{00000000-0000-0000-0000-000000000000}"/>
  <bookViews>
    <workbookView xWindow="0" yWindow="0" windowWidth="19200" windowHeight="10785" xr2:uid="{FE617E70-1253-4CFC-A9F8-3B24A3E01A7F}"/>
  </bookViews>
  <sheets>
    <sheet name="Anexo4.1" sheetId="1" r:id="rId1"/>
    <sheet name="Anexo4.2" sheetId="2" r:id="rId2"/>
  </sheets>
  <definedNames>
    <definedName name="POSPRE">#REF!</definedName>
    <definedName name="Print_Area" localSheetId="0">Anexo4.1!$A$1:$E$55</definedName>
    <definedName name="Print_Area" localSheetId="1">Anexo4.2!$A$1:$G$113</definedName>
    <definedName name="x" localSheetId="1">Anexo4.2!$A$1:$F$100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22" i="1"/>
  <c r="C4" i="2" l="1"/>
  <c r="F29" i="2" l="1"/>
  <c r="F57" i="2"/>
  <c r="F58" i="2"/>
  <c r="F59" i="2"/>
  <c r="F28" i="2"/>
  <c r="D25" i="2"/>
  <c r="F16" i="2"/>
  <c r="F56" i="2" l="1"/>
  <c r="F27" i="2" l="1"/>
  <c r="F26" i="2"/>
  <c r="F25" i="2"/>
  <c r="F88" i="2" l="1"/>
  <c r="F87" i="2"/>
  <c r="F86" i="2"/>
  <c r="F85" i="2"/>
  <c r="F84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55" i="2"/>
  <c r="F54" i="2"/>
  <c r="F53" i="2"/>
  <c r="F50" i="2"/>
  <c r="F49" i="2"/>
  <c r="F48" i="2"/>
  <c r="F46" i="2"/>
  <c r="F45" i="2"/>
  <c r="F43" i="2"/>
  <c r="F42" i="2"/>
  <c r="F41" i="2"/>
  <c r="F40" i="2"/>
  <c r="F37" i="2"/>
  <c r="F36" i="2"/>
  <c r="F35" i="2"/>
  <c r="F24" i="2"/>
  <c r="F30" i="2" s="1"/>
  <c r="F13" i="2"/>
  <c r="F12" i="2"/>
  <c r="F9" i="2"/>
  <c r="F8" i="2"/>
  <c r="F7" i="2"/>
  <c r="F6" i="2" l="1"/>
  <c r="D20" i="1" s="1"/>
  <c r="F76" i="2"/>
  <c r="F31" i="2"/>
  <c r="F77" i="2" s="1"/>
  <c r="F78" i="2" s="1"/>
  <c r="F89" i="2"/>
  <c r="F79" i="2" l="1"/>
  <c r="F80" i="2" s="1"/>
  <c r="F17" i="2" l="1"/>
  <c r="D24" i="1" l="1"/>
  <c r="F18" i="2"/>
  <c r="F91" i="2" s="1"/>
</calcChain>
</file>

<file path=xl/sharedStrings.xml><?xml version="1.0" encoding="utf-8"?>
<sst xmlns="http://schemas.openxmlformats.org/spreadsheetml/2006/main" count="179" uniqueCount="141">
  <si>
    <t>ANEXO 4.1</t>
  </si>
  <si>
    <t xml:space="preserve">PRESUPUESTO DE INVESTIGACIÓN </t>
  </si>
  <si>
    <t>DESCRIPCIÓN DEL PROYECTO</t>
  </si>
  <si>
    <t>FACULTAD / INSTITUTO</t>
  </si>
  <si>
    <t>:</t>
  </si>
  <si>
    <t>ESCUELA</t>
  </si>
  <si>
    <t>Centro de Costo Responsable</t>
  </si>
  <si>
    <t>Descripción del Centro de Costo Responsable:</t>
  </si>
  <si>
    <t>Nombre del Proyecto</t>
  </si>
  <si>
    <t>Fecha de Inicio del Proyecto</t>
  </si>
  <si>
    <t>Fecha de Término del Proyecto</t>
  </si>
  <si>
    <t>ÁREA DE CONOCIMIENTO</t>
  </si>
  <si>
    <t>TIPO DE INVESTIGACIÓN</t>
  </si>
  <si>
    <t xml:space="preserve">ENTIDAD QUE FINANCIA </t>
  </si>
  <si>
    <t>TIPO DE RECURSOS FINANCIADOS</t>
  </si>
  <si>
    <t>PRESUPUESTO (FUENTE EXTERNA)</t>
  </si>
  <si>
    <t>S/.</t>
  </si>
  <si>
    <t>PRESUPUESTO (FUENTE INTERNA)</t>
  </si>
  <si>
    <t>PRESUPUESTO (TODAS LAS FUENTES)</t>
  </si>
  <si>
    <r>
      <t xml:space="preserve">Objetivos del Proyecto
</t>
    </r>
    <r>
      <rPr>
        <b/>
        <i/>
        <sz val="8"/>
        <color theme="1"/>
        <rFont val="Arial"/>
        <family val="2"/>
      </rPr>
      <t>¿Qué se quiere lograr?</t>
    </r>
  </si>
  <si>
    <r>
      <t xml:space="preserve">Alcances del Proyecto
</t>
    </r>
    <r>
      <rPr>
        <b/>
        <i/>
        <sz val="8"/>
        <color theme="1"/>
        <rFont val="Arial"/>
        <family val="2"/>
      </rPr>
      <t>¿Cómo se va a lograr?</t>
    </r>
  </si>
  <si>
    <r>
      <t xml:space="preserve">Justificación del Proyecto
</t>
    </r>
    <r>
      <rPr>
        <b/>
        <i/>
        <sz val="8"/>
        <color theme="1"/>
        <rFont val="Arial"/>
        <family val="2"/>
      </rPr>
      <t>¿Para qué se quiere lograr?</t>
    </r>
  </si>
  <si>
    <t>Nota:</t>
  </si>
  <si>
    <t>1. Se deberá presentar los 2 anexos por cada proyecto de investigación (4.1 y 4.2)</t>
  </si>
  <si>
    <t>Instrucciones de llenado:</t>
  </si>
  <si>
    <t xml:space="preserve">Por cada Proyecto de Investigación y Desarrollo se deberá señalar el  Área de Conocimiento </t>
  </si>
  <si>
    <t>INGENIERIA Y TECNOLOGÍA</t>
  </si>
  <si>
    <t>CIENCIA SOCIALES</t>
  </si>
  <si>
    <t>CIENCIAS NATURALES</t>
  </si>
  <si>
    <t>CIENCIAS MÉDICAS Y DE LA SALUD</t>
  </si>
  <si>
    <t>CIENCIAS AGRÍCOLAS</t>
  </si>
  <si>
    <t>HUMANIDADES</t>
  </si>
  <si>
    <t xml:space="preserve">Por cada Proyecto de Investigación y Desarrollo se deberá señalar el  Tipo de Investigación </t>
  </si>
  <si>
    <t xml:space="preserve">INVESTIGACIÓN BÁSICA </t>
  </si>
  <si>
    <t xml:space="preserve">INVESTIGACIÓN APLICADA </t>
  </si>
  <si>
    <r>
      <t>DESARROLLO TECNOLÓGICO</t>
    </r>
    <r>
      <rPr>
        <sz val="8"/>
        <color theme="1"/>
        <rFont val="Arial"/>
        <family val="2"/>
      </rPr>
      <t xml:space="preserve"> </t>
    </r>
  </si>
  <si>
    <t>Entidad que Financia</t>
  </si>
  <si>
    <t>EN EL CASO LA INVESTIGACIÓN SE REALICE CON RECURSOS PROPIOS, COLOCAR USMP</t>
  </si>
  <si>
    <t>Por cada Proyecto de Investigación y Desarrollo se deberá señalar el Tipo de Recurso Financiado</t>
  </si>
  <si>
    <t>MONETARIO</t>
  </si>
  <si>
    <t>NO MONETARIO</t>
  </si>
  <si>
    <t>MONETARIO Y NO MONETARIO</t>
  </si>
  <si>
    <t>Presupuesto (Fuente Externa)</t>
  </si>
  <si>
    <t>EN CASO EL FINANCIAMIENTO EXTERNO NO INGRESE A LAS CUENTAS DE LA USMP, DEBERÁN INDICAR COMO SE USARÁ EL RECURSO FINANCIADO EN EL PROYECTO</t>
  </si>
  <si>
    <t>ANEXO 4.2</t>
  </si>
  <si>
    <t>PARTIDA PRESUPUESTARIA</t>
  </si>
  <si>
    <t>CUENTA</t>
  </si>
  <si>
    <t>INGRESOS</t>
  </si>
  <si>
    <t>COSTO UNITARIO</t>
  </si>
  <si>
    <t>CANTIDAD</t>
  </si>
  <si>
    <t>TOTAL</t>
  </si>
  <si>
    <t>DONACIONES</t>
  </si>
  <si>
    <t>Instituciones nacionales privadas</t>
  </si>
  <si>
    <t>Instituciones nacionales públicas</t>
  </si>
  <si>
    <t>Instituciones internacionales</t>
  </si>
  <si>
    <t>CONVENIOS</t>
  </si>
  <si>
    <t xml:space="preserve">Convevios nacionales </t>
  </si>
  <si>
    <t>Convenios internacionles</t>
  </si>
  <si>
    <t xml:space="preserve">INSCRIPCIONES </t>
  </si>
  <si>
    <t>(Especificar tipo de inscripción)</t>
  </si>
  <si>
    <t>TOTAL INGRESOS</t>
  </si>
  <si>
    <t>GASTOS</t>
  </si>
  <si>
    <t xml:space="preserve">GASTO DE PERSONAL </t>
  </si>
  <si>
    <t xml:space="preserve">Remuneraciones </t>
  </si>
  <si>
    <t>Sueldos:</t>
  </si>
  <si>
    <t>Director Instituto Investigación</t>
  </si>
  <si>
    <t>Docente Investigador</t>
  </si>
  <si>
    <t>Beneficios Sociales (45.35% del sueldo básico)</t>
  </si>
  <si>
    <t>GASTOS DE SERVICIOS PRESTADOS POR TERCEROS</t>
  </si>
  <si>
    <t>Transporte, correo y gastos de viaje</t>
  </si>
  <si>
    <t>Otros gastos de viaje</t>
  </si>
  <si>
    <t>Asesoría y Consultoría (Honorarios)</t>
  </si>
  <si>
    <t xml:space="preserve">Mercadotecnia </t>
  </si>
  <si>
    <t>Medioambiental</t>
  </si>
  <si>
    <t>Investigación y desarrollo</t>
  </si>
  <si>
    <t>Otras Asesoría y Consultorías</t>
  </si>
  <si>
    <t>Alquileres</t>
  </si>
  <si>
    <t xml:space="preserve">Edificaciones </t>
  </si>
  <si>
    <t>Equipos de Laboratorio</t>
  </si>
  <si>
    <t>Equipos de Computo</t>
  </si>
  <si>
    <t>Equipos de transporte</t>
  </si>
  <si>
    <t>Muebles y enseres</t>
  </si>
  <si>
    <t>Equipos diversos</t>
  </si>
  <si>
    <t>Publicidad, publicaciones, relaciones públicas</t>
  </si>
  <si>
    <t>Publicidad</t>
  </si>
  <si>
    <t>Publicaciones</t>
  </si>
  <si>
    <t>Relaciones públicas</t>
  </si>
  <si>
    <t>Servicios Contratistas</t>
  </si>
  <si>
    <t>Otros servicios prestados por terceros</t>
  </si>
  <si>
    <t>OTROS GASTOS DE GESTIÓN</t>
  </si>
  <si>
    <t>Suministros</t>
  </si>
  <si>
    <t>Implementos deportivos</t>
  </si>
  <si>
    <t>Suministro para informática</t>
  </si>
  <si>
    <t>Suministro para laboratorio</t>
  </si>
  <si>
    <t>Suministro de enseñanza</t>
  </si>
  <si>
    <t>Suministro para farmacia</t>
  </si>
  <si>
    <t>Otros suministros diversos</t>
  </si>
  <si>
    <t>Suministro de laboratorio de Comunicación</t>
  </si>
  <si>
    <t>Sum. laboratorio Médico. Odontolog y Obstetricia</t>
  </si>
  <si>
    <t>Suministro de laboratorio de Ingeniería</t>
  </si>
  <si>
    <t>Suministro de cómputo</t>
  </si>
  <si>
    <t>Medicamentos y otros farmaceúticos</t>
  </si>
  <si>
    <t>Buffet</t>
  </si>
  <si>
    <t>Otros Suministros: (Especificar)</t>
  </si>
  <si>
    <t>SUB TOTAL DE GASTOS</t>
  </si>
  <si>
    <t>Costos Indirectos (25% del Total de Gastos)</t>
  </si>
  <si>
    <t>Costos Gestionar Adm., Finanzas, Log. y RR.HH (15% del Total de Gastos)</t>
  </si>
  <si>
    <t>TOTAL DE GASTOS</t>
  </si>
  <si>
    <t xml:space="preserve">ADQUISICIONES </t>
  </si>
  <si>
    <t>ADQUISICIONES</t>
  </si>
  <si>
    <t>Muebles y Enseres</t>
  </si>
  <si>
    <t>Otros</t>
  </si>
  <si>
    <t>TOTAL ADQUISICIONES</t>
  </si>
  <si>
    <t>SUPERÁVIT / DÉFICIT DEL PROYECTO</t>
  </si>
  <si>
    <t>1. Presentar un presupuesto por cada proyecto de investigación a realizar en el año</t>
  </si>
  <si>
    <t>2. En el caso de que la investigación esté a cargo de un docente-investigador, el gastos por carga de personal deberá ser presupuestado en base a las horas dedicadas al proyecto de investigación.</t>
  </si>
  <si>
    <t>3. Si es necesario pueden adicionar más conceptos de gastos.</t>
  </si>
  <si>
    <t>4. Los montos deben ser expresados en soles</t>
  </si>
  <si>
    <t>FACULTAD DE INGENIERIA Y ARQUITECTURA</t>
  </si>
  <si>
    <t>INSTITUTO DE INVESTIGACIÓN</t>
  </si>
  <si>
    <t>USMP Y DONACIONES EXTERNAS</t>
  </si>
  <si>
    <t>_____________________________</t>
  </si>
  <si>
    <t>_______________________________</t>
  </si>
  <si>
    <t>VB° Investigador Responsable</t>
  </si>
  <si>
    <t xml:space="preserve">     Dr. AUGUSTO BERNUY ALVA</t>
  </si>
  <si>
    <t>Director del Instituto de Investigación</t>
  </si>
  <si>
    <t xml:space="preserve">       SUB TOTAL DE RRHH</t>
  </si>
  <si>
    <t xml:space="preserve">Transporte nacional </t>
  </si>
  <si>
    <t>Transporte internacional</t>
  </si>
  <si>
    <t xml:space="preserve">      SUB TOTAL DE SERVICIOS Y MATERIALES</t>
  </si>
  <si>
    <t>RECURSOS PROPIOS USMP</t>
  </si>
  <si>
    <t>Investigador Principal (ejemplo dedica 10 horas al mes)</t>
  </si>
  <si>
    <t>Practicante (ejemplo salario fijo mensual S/1,025)</t>
  </si>
  <si>
    <t>Docente Investigador (ejemplo dedica 5 horas al mes)</t>
  </si>
  <si>
    <t>Propiedad Intelectual</t>
  </si>
  <si>
    <t>Licencias (cloud, android,mac)</t>
  </si>
  <si>
    <t>OPTIMIZACIÓN DE LA GESTIÓN EN LOGROS DE RESULTADOS DEL ESTUDIANTE DEL PROGRAMA ACREDITADO “SISTEMAS DE INFORMACIÓN” – FIA-USMP MEDIANTE ANALÍTICA DESCRIPTIVA</t>
  </si>
  <si>
    <t>•	Establecer un modelo para el análisis de la información sobre el nivel de logro de los resultados de los estudiantes en la EPICS con base en analítica</t>
  </si>
  <si>
    <t xml:space="preserve">El modelo se implementará en una solución que utiliza analítica descriptiva para determinar el nivel de logro de los resultados de los estudiantes (perfil de egreso) </t>
  </si>
  <si>
    <t>Para optimizar el assessment y evaluación de los resultados de los estudiantes para los procesos de acreditación con diversas agencias acreditadoras</t>
  </si>
  <si>
    <t>NOMBRE DE DOCENTE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</si>
</sst>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#,##0.00_ ;\-#,##0.0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Arial"/>
      <family val="2"/>
    </font>
    <font>
      <b/>
      <i/>
      <sz val="8"/>
      <color theme="1"/>
      <name val="Arial"/>
      <family val="2"/>
    </font>
    <font>
      <b/>
      <u/>
      <sz val="9"/>
      <color theme="1"/>
      <name val="Calibri"/>
      <family val="2"/>
      <scheme val="minor"/>
    </font>
    <font>
      <sz val="8"/>
      <name val="Arial"/>
      <family val="2"/>
    </font>
    <font>
      <i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theme="0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/>
    <xf numFmtId="0" fontId="6" fillId="0" borderId="2" xfId="0" applyFont="1" applyBorder="1" applyAlignment="1">
      <alignment vertical="center"/>
    </xf>
    <xf numFmtId="0" fontId="6" fillId="0" borderId="3" xfId="0" applyFont="1" applyBorder="1"/>
    <xf numFmtId="0" fontId="6" fillId="0" borderId="4" xfId="0" applyFont="1" applyBorder="1"/>
    <xf numFmtId="0" fontId="6" fillId="0" borderId="0" xfId="0" applyFont="1" applyAlignment="1">
      <alignment vertical="center"/>
    </xf>
    <xf numFmtId="0" fontId="6" fillId="0" borderId="5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4" xfId="0" applyFont="1" applyBorder="1" applyAlignment="1">
      <alignment vertical="center" wrapText="1"/>
    </xf>
    <xf numFmtId="0" fontId="7" fillId="0" borderId="6" xfId="0" applyFont="1" applyBorder="1"/>
    <xf numFmtId="0" fontId="6" fillId="0" borderId="7" xfId="0" applyFont="1" applyBorder="1" applyAlignment="1">
      <alignment vertical="center"/>
    </xf>
    <xf numFmtId="0" fontId="7" fillId="0" borderId="8" xfId="0" applyFont="1" applyBorder="1"/>
    <xf numFmtId="0" fontId="8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0" fillId="0" borderId="0" xfId="0" applyFont="1"/>
    <xf numFmtId="49" fontId="11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49" fontId="13" fillId="0" borderId="0" xfId="0" applyNumberFormat="1" applyFont="1"/>
    <xf numFmtId="49" fontId="11" fillId="0" borderId="0" xfId="0" applyNumberFormat="1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7" fillId="0" borderId="21" xfId="0" applyFont="1" applyBorder="1"/>
    <xf numFmtId="0" fontId="5" fillId="0" borderId="21" xfId="0" applyFont="1" applyBorder="1"/>
    <xf numFmtId="43" fontId="6" fillId="0" borderId="22" xfId="2" applyFont="1" applyBorder="1"/>
    <xf numFmtId="0" fontId="5" fillId="0" borderId="20" xfId="0" applyFont="1" applyBorder="1"/>
    <xf numFmtId="43" fontId="20" fillId="0" borderId="22" xfId="2" applyFont="1" applyBorder="1"/>
    <xf numFmtId="43" fontId="6" fillId="2" borderId="26" xfId="2" applyFont="1" applyFill="1" applyBorder="1"/>
    <xf numFmtId="0" fontId="6" fillId="0" borderId="27" xfId="0" applyFont="1" applyBorder="1" applyAlignment="1">
      <alignment horizontal="center"/>
    </xf>
    <xf numFmtId="0" fontId="21" fillId="0" borderId="21" xfId="0" applyFont="1" applyBorder="1" applyAlignment="1">
      <alignment wrapText="1"/>
    </xf>
    <xf numFmtId="164" fontId="6" fillId="0" borderId="22" xfId="1" applyFont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21" xfId="0" applyFont="1" applyBorder="1" applyAlignment="1">
      <alignment wrapText="1"/>
    </xf>
    <xf numFmtId="0" fontId="5" fillId="0" borderId="2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25" fillId="0" borderId="21" xfId="0" applyFont="1" applyBorder="1" applyAlignment="1">
      <alignment horizontal="left" wrapText="1" indent="3"/>
    </xf>
    <xf numFmtId="0" fontId="24" fillId="0" borderId="21" xfId="0" applyFont="1" applyBorder="1" applyAlignment="1">
      <alignment horizontal="left" wrapText="1" indent="3"/>
    </xf>
    <xf numFmtId="164" fontId="5" fillId="0" borderId="22" xfId="1" applyFont="1" applyBorder="1"/>
    <xf numFmtId="0" fontId="26" fillId="0" borderId="0" xfId="0" applyFont="1" applyAlignment="1">
      <alignment horizontal="center"/>
    </xf>
    <xf numFmtId="0" fontId="24" fillId="0" borderId="21" xfId="0" applyFont="1" applyBorder="1"/>
    <xf numFmtId="0" fontId="24" fillId="0" borderId="21" xfId="0" applyFont="1" applyBorder="1" applyAlignment="1">
      <alignment horizontal="left" indent="4"/>
    </xf>
    <xf numFmtId="0" fontId="21" fillId="0" borderId="21" xfId="0" applyFont="1" applyBorder="1"/>
    <xf numFmtId="164" fontId="20" fillId="0" borderId="22" xfId="1" applyFont="1" applyBorder="1"/>
    <xf numFmtId="0" fontId="6" fillId="2" borderId="28" xfId="0" applyFont="1" applyFill="1" applyBorder="1" applyAlignment="1">
      <alignment horizontal="center"/>
    </xf>
    <xf numFmtId="164" fontId="6" fillId="2" borderId="22" xfId="1" applyFont="1" applyFill="1" applyBorder="1"/>
    <xf numFmtId="0" fontId="5" fillId="0" borderId="27" xfId="0" applyFont="1" applyBorder="1"/>
    <xf numFmtId="0" fontId="5" fillId="0" borderId="21" xfId="0" applyFont="1" applyBorder="1" applyAlignment="1">
      <alignment wrapText="1"/>
    </xf>
    <xf numFmtId="0" fontId="5" fillId="0" borderId="21" xfId="0" applyFont="1" applyBorder="1" applyAlignment="1">
      <alignment horizontal="left" wrapText="1"/>
    </xf>
    <xf numFmtId="164" fontId="6" fillId="2" borderId="26" xfId="1" applyFont="1" applyFill="1" applyBorder="1"/>
    <xf numFmtId="0" fontId="27" fillId="0" borderId="29" xfId="0" applyFont="1" applyBorder="1" applyAlignment="1">
      <alignment vertical="center"/>
    </xf>
    <xf numFmtId="0" fontId="7" fillId="4" borderId="0" xfId="0" applyFont="1" applyFill="1" applyAlignment="1">
      <alignment horizontal="center"/>
    </xf>
    <xf numFmtId="43" fontId="6" fillId="4" borderId="0" xfId="0" applyNumberFormat="1" applyFont="1" applyFill="1"/>
    <xf numFmtId="0" fontId="0" fillId="4" borderId="0" xfId="0" applyFill="1"/>
    <xf numFmtId="49" fontId="28" fillId="0" borderId="0" xfId="0" applyNumberFormat="1" applyFont="1" applyAlignment="1">
      <alignment vertical="center"/>
    </xf>
    <xf numFmtId="0" fontId="7" fillId="0" borderId="4" xfId="0" applyFont="1" applyBorder="1" applyAlignment="1">
      <alignment wrapText="1"/>
    </xf>
    <xf numFmtId="49" fontId="30" fillId="0" borderId="0" xfId="0" applyNumberFormat="1" applyFont="1" applyAlignment="1">
      <alignment horizontal="center"/>
    </xf>
    <xf numFmtId="49" fontId="30" fillId="0" borderId="0" xfId="0" applyNumberFormat="1" applyFont="1"/>
    <xf numFmtId="3" fontId="5" fillId="0" borderId="21" xfId="0" applyNumberFormat="1" applyFont="1" applyBorder="1"/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3" fontId="5" fillId="0" borderId="21" xfId="0" applyNumberFormat="1" applyFont="1" applyBorder="1"/>
    <xf numFmtId="165" fontId="6" fillId="2" borderId="33" xfId="0" applyNumberFormat="1" applyFont="1" applyFill="1" applyBorder="1"/>
    <xf numFmtId="0" fontId="6" fillId="2" borderId="13" xfId="0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5" fillId="0" borderId="4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29" fillId="0" borderId="0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left" vertical="top" wrapText="1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3" fontId="6" fillId="2" borderId="12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4" fontId="7" fillId="0" borderId="0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49" fontId="2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2" borderId="23" xfId="0" applyFont="1" applyFill="1" applyBorder="1" applyAlignment="1">
      <alignment horizontal="right" indent="3"/>
    </xf>
    <xf numFmtId="0" fontId="6" fillId="2" borderId="24" xfId="0" applyFont="1" applyFill="1" applyBorder="1" applyAlignment="1">
      <alignment horizontal="right" indent="3"/>
    </xf>
    <xf numFmtId="0" fontId="6" fillId="2" borderId="25" xfId="0" applyFont="1" applyFill="1" applyBorder="1" applyAlignment="1">
      <alignment horizontal="right" indent="3"/>
    </xf>
    <xf numFmtId="0" fontId="7" fillId="2" borderId="12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0" fontId="6" fillId="2" borderId="23" xfId="0" applyFont="1" applyFill="1" applyBorder="1" applyAlignment="1">
      <alignment horizontal="right"/>
    </xf>
    <xf numFmtId="0" fontId="6" fillId="2" borderId="24" xfId="0" applyFont="1" applyFill="1" applyBorder="1" applyAlignment="1">
      <alignment horizontal="right"/>
    </xf>
    <xf numFmtId="0" fontId="6" fillId="2" borderId="25" xfId="0" applyFont="1" applyFill="1" applyBorder="1" applyAlignment="1">
      <alignment horizontal="right"/>
    </xf>
  </cellXfs>
  <cellStyles count="3">
    <cellStyle name="Millares" xfId="1" builtinId="3"/>
    <cellStyle name="Millares 2" xfId="2" xr:uid="{DF677F01-1AE4-40E9-82DE-7251DCD8CFF7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126207</xdr:rowOff>
    </xdr:from>
    <xdr:to>
      <xdr:col>0</xdr:col>
      <xdr:colOff>1583531</xdr:colOff>
      <xdr:row>3</xdr:row>
      <xdr:rowOff>965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6A6D5F8-656A-4BEC-BFBD-D8F31539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126207"/>
          <a:ext cx="1476375" cy="541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62442</xdr:colOff>
      <xdr:row>0</xdr:row>
      <xdr:rowOff>42334</xdr:rowOff>
    </xdr:from>
    <xdr:to>
      <xdr:col>1</xdr:col>
      <xdr:colOff>313796</xdr:colOff>
      <xdr:row>2</xdr:row>
      <xdr:rowOff>156634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AF91B40-83A5-4263-815A-89BB85FB7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2" y="42334"/>
          <a:ext cx="1441979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2233086</xdr:colOff>
      <xdr:row>92</xdr:row>
      <xdr:rowOff>84667</xdr:rowOff>
    </xdr:from>
    <xdr:to>
      <xdr:col>5</xdr:col>
      <xdr:colOff>313534</xdr:colOff>
      <xdr:row>98</xdr:row>
      <xdr:rowOff>132291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0370108-F5BC-49B4-A457-027556746F81}"/>
            </a:ext>
          </a:extLst>
        </xdr:cNvPr>
        <xdr:cNvGrpSpPr/>
      </xdr:nvGrpSpPr>
      <xdr:grpSpPr>
        <a:xfrm>
          <a:off x="4304774" y="18825105"/>
          <a:ext cx="2795323" cy="1190624"/>
          <a:chOff x="547687" y="18811876"/>
          <a:chExt cx="2750344" cy="1190624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6DE60A-6526-4D3F-B67B-2909499F6197}"/>
              </a:ext>
            </a:extLst>
          </xdr:cNvPr>
          <xdr:cNvSpPr txBox="1"/>
        </xdr:nvSpPr>
        <xdr:spPr>
          <a:xfrm>
            <a:off x="547687" y="18811876"/>
            <a:ext cx="2750344" cy="119062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1100"/>
          </a:p>
          <a:p>
            <a:endParaRPr lang="es-PE" sz="1100"/>
          </a:p>
          <a:p>
            <a:endParaRPr lang="es-PE" sz="1100"/>
          </a:p>
          <a:p>
            <a:endParaRPr lang="es-PE" sz="1100"/>
          </a:p>
          <a:p>
            <a:r>
              <a:rPr lang="es-PE" sz="1100"/>
              <a:t>VISADO </a:t>
            </a:r>
            <a:r>
              <a:rPr lang="es-PE" sz="1100" baseline="0"/>
              <a:t>POR:</a:t>
            </a:r>
          </a:p>
          <a:p>
            <a:r>
              <a:rPr lang="es-PE" sz="1100"/>
              <a:t>Dr. AUGUSTO BERNUY ALVA</a:t>
            </a: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84B2E3D8-12B0-4B03-AA2B-0C1C2E99DB3A}"/>
              </a:ext>
            </a:extLst>
          </xdr:cNvPr>
          <xdr:cNvCxnSpPr/>
        </xdr:nvCxnSpPr>
        <xdr:spPr>
          <a:xfrm>
            <a:off x="631031" y="19526250"/>
            <a:ext cx="2536031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508001</xdr:colOff>
      <xdr:row>92</xdr:row>
      <xdr:rowOff>74083</xdr:rowOff>
    </xdr:from>
    <xdr:to>
      <xdr:col>2</xdr:col>
      <xdr:colOff>1173428</xdr:colOff>
      <xdr:row>98</xdr:row>
      <xdr:rowOff>121707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C4AB6C0-80D6-4DCA-87D8-64A8DCFD2AB3}"/>
            </a:ext>
          </a:extLst>
        </xdr:cNvPr>
        <xdr:cNvGrpSpPr/>
      </xdr:nvGrpSpPr>
      <xdr:grpSpPr>
        <a:xfrm>
          <a:off x="508001" y="18814521"/>
          <a:ext cx="2737115" cy="1190624"/>
          <a:chOff x="547687" y="18811876"/>
          <a:chExt cx="2750344" cy="1190624"/>
        </a:xfrm>
      </xdr:grpSpPr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20987743-E4AC-4A3B-A99D-E755E01AC093}"/>
              </a:ext>
            </a:extLst>
          </xdr:cNvPr>
          <xdr:cNvSpPr txBox="1"/>
        </xdr:nvSpPr>
        <xdr:spPr>
          <a:xfrm>
            <a:off x="547687" y="18811876"/>
            <a:ext cx="2750344" cy="119062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1100"/>
          </a:p>
          <a:p>
            <a:endParaRPr lang="es-PE" sz="1100"/>
          </a:p>
          <a:p>
            <a:endParaRPr lang="es-PE" sz="1100"/>
          </a:p>
          <a:p>
            <a:endParaRPr lang="es-PE" sz="1100"/>
          </a:p>
          <a:p>
            <a:r>
              <a:rPr lang="es-PE" sz="1100"/>
              <a:t>ELABORADO</a:t>
            </a:r>
            <a:r>
              <a:rPr lang="es-PE" sz="1100" baseline="0"/>
              <a:t> POR:</a:t>
            </a:r>
          </a:p>
          <a:p>
            <a:r>
              <a:rPr lang="es-PE" sz="1100" baseline="0"/>
              <a:t>Nombres y apellidos del docente responsable</a:t>
            </a:r>
          </a:p>
        </xdr:txBody>
      </xdr: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B0022960-5745-4A38-9E49-FE8475C304FD}"/>
              </a:ext>
            </a:extLst>
          </xdr:cNvPr>
          <xdr:cNvCxnSpPr/>
        </xdr:nvCxnSpPr>
        <xdr:spPr>
          <a:xfrm>
            <a:off x="631031" y="19526250"/>
            <a:ext cx="2536031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A720C-A66F-42B3-BC84-CDB05BF1B54B}">
  <sheetPr>
    <tabColor theme="4" tint="-0.499984740745262"/>
    <pageSetUpPr fitToPage="1"/>
  </sheetPr>
  <dimension ref="A1:F62"/>
  <sheetViews>
    <sheetView showGridLines="0" tabSelected="1" zoomScale="80" zoomScaleNormal="80" zoomScaleSheetLayoutView="80" workbookViewId="0">
      <selection activeCell="D59" sqref="D59"/>
    </sheetView>
  </sheetViews>
  <sheetFormatPr baseColWidth="10" defaultRowHeight="15" x14ac:dyDescent="0.25"/>
  <cols>
    <col min="1" max="1" width="39.7109375" style="4" customWidth="1"/>
    <col min="2" max="2" width="1.5703125" style="5" customWidth="1"/>
    <col min="3" max="5" width="20.7109375" style="4" customWidth="1"/>
  </cols>
  <sheetData>
    <row r="1" spans="1:6" s="1" customFormat="1" ht="18.75" customHeight="1" x14ac:dyDescent="0.25">
      <c r="A1" s="109"/>
      <c r="B1" s="109"/>
      <c r="C1" s="109"/>
      <c r="D1" s="109"/>
      <c r="E1" s="109"/>
    </row>
    <row r="2" spans="1:6" s="1" customFormat="1" ht="18.75" customHeight="1" x14ac:dyDescent="0.25">
      <c r="A2" s="2"/>
      <c r="B2" s="2"/>
      <c r="C2" s="2"/>
      <c r="D2" s="2"/>
      <c r="E2" s="2"/>
    </row>
    <row r="3" spans="1:6" ht="15" customHeight="1" x14ac:dyDescent="0.25">
      <c r="A3" s="110" t="s">
        <v>0</v>
      </c>
      <c r="B3" s="110"/>
      <c r="C3" s="110"/>
      <c r="D3" s="110"/>
      <c r="E3" s="110"/>
    </row>
    <row r="4" spans="1:6" ht="15" customHeight="1" x14ac:dyDescent="0.25">
      <c r="A4" s="111" t="s">
        <v>1</v>
      </c>
      <c r="B4" s="111"/>
      <c r="C4" s="111"/>
      <c r="D4" s="111"/>
      <c r="E4" s="111"/>
      <c r="F4" s="3"/>
    </row>
    <row r="5" spans="1:6" ht="15.75" x14ac:dyDescent="0.25">
      <c r="A5" s="112" t="s">
        <v>2</v>
      </c>
      <c r="B5" s="112"/>
      <c r="C5" s="112"/>
      <c r="D5" s="112"/>
      <c r="E5" s="112"/>
    </row>
    <row r="6" spans="1:6" ht="15.75" thickBot="1" x14ac:dyDescent="0.3">
      <c r="D6" s="5"/>
      <c r="E6" s="5"/>
    </row>
    <row r="7" spans="1:6" x14ac:dyDescent="0.25">
      <c r="A7" s="6" t="s">
        <v>3</v>
      </c>
      <c r="B7" s="7" t="s">
        <v>4</v>
      </c>
      <c r="C7" s="113" t="s">
        <v>118</v>
      </c>
      <c r="D7" s="113"/>
      <c r="E7" s="8"/>
    </row>
    <row r="8" spans="1:6" x14ac:dyDescent="0.25">
      <c r="A8" s="9" t="s">
        <v>5</v>
      </c>
      <c r="B8" s="89" t="s">
        <v>4</v>
      </c>
      <c r="C8" s="114"/>
      <c r="D8" s="114"/>
      <c r="E8" s="11"/>
    </row>
    <row r="9" spans="1:6" x14ac:dyDescent="0.25">
      <c r="A9" s="12" t="s">
        <v>6</v>
      </c>
      <c r="B9" s="89" t="s">
        <v>4</v>
      </c>
      <c r="C9" s="115"/>
      <c r="D9" s="115"/>
      <c r="E9" s="13"/>
    </row>
    <row r="10" spans="1:6" ht="29.25" x14ac:dyDescent="0.25">
      <c r="A10" s="80" t="s">
        <v>7</v>
      </c>
      <c r="B10" s="89" t="s">
        <v>4</v>
      </c>
      <c r="C10" s="97" t="s">
        <v>119</v>
      </c>
      <c r="D10" s="98"/>
      <c r="E10" s="13"/>
    </row>
    <row r="11" spans="1:6" ht="52.9" customHeight="1" x14ac:dyDescent="0.25">
      <c r="A11" s="14" t="s">
        <v>8</v>
      </c>
      <c r="B11" s="89" t="s">
        <v>4</v>
      </c>
      <c r="C11" s="116" t="s">
        <v>136</v>
      </c>
      <c r="D11" s="116"/>
      <c r="E11" s="117"/>
    </row>
    <row r="12" spans="1:6" x14ac:dyDescent="0.25">
      <c r="A12" s="12" t="s">
        <v>9</v>
      </c>
      <c r="B12" s="89" t="s">
        <v>4</v>
      </c>
      <c r="C12" s="118">
        <v>44958</v>
      </c>
      <c r="D12" s="115"/>
      <c r="E12" s="13"/>
    </row>
    <row r="13" spans="1:6" ht="15.75" thickBot="1" x14ac:dyDescent="0.3">
      <c r="A13" s="15" t="s">
        <v>10</v>
      </c>
      <c r="B13" s="16" t="s">
        <v>4</v>
      </c>
      <c r="C13" s="119">
        <v>45260</v>
      </c>
      <c r="D13" s="120"/>
      <c r="E13" s="17"/>
    </row>
    <row r="14" spans="1:6" ht="15.75" thickBot="1" x14ac:dyDescent="0.3">
      <c r="A14" s="18"/>
      <c r="B14" s="10"/>
      <c r="C14" s="19"/>
      <c r="D14" s="19"/>
      <c r="E14" s="19"/>
    </row>
    <row r="15" spans="1:6" x14ac:dyDescent="0.25">
      <c r="A15" s="20" t="s">
        <v>11</v>
      </c>
      <c r="B15" s="7" t="s">
        <v>4</v>
      </c>
      <c r="C15" s="121" t="s">
        <v>26</v>
      </c>
      <c r="D15" s="122"/>
      <c r="E15" s="123"/>
    </row>
    <row r="16" spans="1:6" x14ac:dyDescent="0.25">
      <c r="A16" s="9" t="s">
        <v>12</v>
      </c>
      <c r="B16" s="89" t="s">
        <v>4</v>
      </c>
      <c r="C16" s="104" t="s">
        <v>34</v>
      </c>
      <c r="D16" s="105"/>
      <c r="E16" s="106"/>
    </row>
    <row r="17" spans="1:5" x14ac:dyDescent="0.25">
      <c r="A17" s="9" t="s">
        <v>13</v>
      </c>
      <c r="B17" s="89" t="s">
        <v>4</v>
      </c>
      <c r="C17" s="104" t="s">
        <v>120</v>
      </c>
      <c r="D17" s="105"/>
      <c r="E17" s="106"/>
    </row>
    <row r="18" spans="1:5" x14ac:dyDescent="0.25">
      <c r="A18" s="9" t="s">
        <v>14</v>
      </c>
      <c r="B18" s="89" t="s">
        <v>4</v>
      </c>
      <c r="C18" s="104" t="s">
        <v>41</v>
      </c>
      <c r="D18" s="105"/>
      <c r="E18" s="106"/>
    </row>
    <row r="19" spans="1:5" x14ac:dyDescent="0.25">
      <c r="A19" s="9" t="s">
        <v>140</v>
      </c>
      <c r="B19" s="89" t="s">
        <v>4</v>
      </c>
      <c r="C19" s="104"/>
      <c r="D19" s="105"/>
      <c r="E19" s="106"/>
    </row>
    <row r="20" spans="1:5" ht="30" x14ac:dyDescent="0.25">
      <c r="A20" s="21" t="s">
        <v>15</v>
      </c>
      <c r="B20" s="89" t="s">
        <v>4</v>
      </c>
      <c r="C20" s="90" t="s">
        <v>16</v>
      </c>
      <c r="D20" s="107">
        <f>Anexo4.2!F6</f>
        <v>0</v>
      </c>
      <c r="E20" s="108"/>
    </row>
    <row r="21" spans="1:5" x14ac:dyDescent="0.25">
      <c r="A21" s="91"/>
      <c r="B21" s="92"/>
      <c r="C21" s="93"/>
      <c r="D21" s="94"/>
      <c r="E21" s="84"/>
    </row>
    <row r="22" spans="1:5" ht="30" x14ac:dyDescent="0.25">
      <c r="A22" s="21" t="s">
        <v>17</v>
      </c>
      <c r="B22" s="89" t="s">
        <v>4</v>
      </c>
      <c r="C22" s="90" t="s">
        <v>16</v>
      </c>
      <c r="D22" s="107">
        <f>Anexo4.2!F17</f>
        <v>57371.824999999997</v>
      </c>
      <c r="E22" s="108"/>
    </row>
    <row r="23" spans="1:5" x14ac:dyDescent="0.25">
      <c r="A23" s="21"/>
      <c r="B23" s="89"/>
      <c r="C23" s="90"/>
      <c r="D23" s="95"/>
      <c r="E23" s="85"/>
    </row>
    <row r="24" spans="1:5" ht="30" x14ac:dyDescent="0.25">
      <c r="A24" s="21" t="s">
        <v>18</v>
      </c>
      <c r="B24" s="89" t="s">
        <v>4</v>
      </c>
      <c r="C24" s="90" t="s">
        <v>16</v>
      </c>
      <c r="D24" s="107">
        <f>D20+D22</f>
        <v>57371.824999999997</v>
      </c>
      <c r="E24" s="108"/>
    </row>
    <row r="25" spans="1:5" x14ac:dyDescent="0.25">
      <c r="A25" s="9"/>
      <c r="B25" s="89"/>
      <c r="C25" s="90"/>
      <c r="D25" s="96"/>
      <c r="E25" s="22"/>
    </row>
    <row r="26" spans="1:5" ht="207.75" customHeight="1" x14ac:dyDescent="0.25">
      <c r="A26" s="23" t="s">
        <v>19</v>
      </c>
      <c r="B26" s="89" t="s">
        <v>4</v>
      </c>
      <c r="C26" s="99" t="s">
        <v>137</v>
      </c>
      <c r="D26" s="99"/>
      <c r="E26" s="100"/>
    </row>
    <row r="27" spans="1:5" ht="64.5" customHeight="1" x14ac:dyDescent="0.25">
      <c r="A27" s="23" t="s">
        <v>20</v>
      </c>
      <c r="B27" s="89" t="s">
        <v>4</v>
      </c>
      <c r="C27" s="99" t="s">
        <v>138</v>
      </c>
      <c r="D27" s="99"/>
      <c r="E27" s="100"/>
    </row>
    <row r="28" spans="1:5" ht="78.75" customHeight="1" thickBot="1" x14ac:dyDescent="0.3">
      <c r="A28" s="24" t="s">
        <v>21</v>
      </c>
      <c r="B28" s="16" t="s">
        <v>4</v>
      </c>
      <c r="C28" s="101" t="s">
        <v>139</v>
      </c>
      <c r="D28" s="101"/>
      <c r="E28" s="102"/>
    </row>
    <row r="29" spans="1:5" x14ac:dyDescent="0.25">
      <c r="A29" s="25" t="s">
        <v>22</v>
      </c>
    </row>
    <row r="30" spans="1:5" x14ac:dyDescent="0.25">
      <c r="A30" s="26" t="s">
        <v>23</v>
      </c>
    </row>
    <row r="31" spans="1:5" s="28" customFormat="1" ht="15" customHeight="1" x14ac:dyDescent="0.2">
      <c r="A31" s="27"/>
      <c r="B31" s="27"/>
      <c r="C31" s="27"/>
      <c r="D31" s="27"/>
      <c r="E31" s="27"/>
    </row>
    <row r="32" spans="1:5" s="31" customFormat="1" ht="11.25" x14ac:dyDescent="0.2">
      <c r="A32" s="29" t="s">
        <v>24</v>
      </c>
      <c r="B32" s="30"/>
      <c r="C32" s="29"/>
      <c r="D32" s="29"/>
      <c r="E32" s="29"/>
    </row>
    <row r="33" spans="1:5" s="34" customFormat="1" ht="11.25" x14ac:dyDescent="0.2">
      <c r="A33" s="32" t="s">
        <v>25</v>
      </c>
      <c r="B33" s="33"/>
      <c r="C33" s="32"/>
      <c r="D33" s="32"/>
      <c r="E33" s="32"/>
    </row>
    <row r="34" spans="1:5" s="31" customFormat="1" ht="11.25" x14ac:dyDescent="0.2">
      <c r="A34" s="35" t="s">
        <v>26</v>
      </c>
      <c r="B34" s="30"/>
      <c r="D34" s="29"/>
      <c r="E34" s="29"/>
    </row>
    <row r="35" spans="1:5" s="31" customFormat="1" ht="11.25" x14ac:dyDescent="0.2">
      <c r="A35" s="35" t="s">
        <v>27</v>
      </c>
      <c r="B35" s="30"/>
      <c r="D35" s="29"/>
      <c r="E35" s="29"/>
    </row>
    <row r="36" spans="1:5" s="31" customFormat="1" ht="11.25" x14ac:dyDescent="0.2">
      <c r="A36" s="35" t="s">
        <v>28</v>
      </c>
      <c r="B36" s="30"/>
      <c r="D36" s="29"/>
      <c r="E36" s="29"/>
    </row>
    <row r="37" spans="1:5" s="31" customFormat="1" ht="11.25" x14ac:dyDescent="0.2">
      <c r="A37" s="35" t="s">
        <v>29</v>
      </c>
      <c r="B37" s="30"/>
      <c r="D37" s="29"/>
      <c r="E37" s="29"/>
    </row>
    <row r="38" spans="1:5" s="31" customFormat="1" ht="11.25" x14ac:dyDescent="0.2">
      <c r="A38" s="35" t="s">
        <v>30</v>
      </c>
      <c r="B38" s="30"/>
      <c r="D38" s="29"/>
      <c r="E38" s="29"/>
    </row>
    <row r="39" spans="1:5" s="31" customFormat="1" ht="11.25" x14ac:dyDescent="0.2">
      <c r="A39" s="35" t="s">
        <v>31</v>
      </c>
      <c r="B39" s="30"/>
      <c r="D39" s="29"/>
      <c r="E39" s="29"/>
    </row>
    <row r="40" spans="1:5" s="31" customFormat="1" ht="11.25" x14ac:dyDescent="0.2">
      <c r="A40" s="35"/>
      <c r="B40" s="30"/>
      <c r="D40" s="29"/>
      <c r="E40" s="29"/>
    </row>
    <row r="41" spans="1:5" s="34" customFormat="1" ht="11.25" x14ac:dyDescent="0.2">
      <c r="A41" s="32" t="s">
        <v>32</v>
      </c>
      <c r="B41" s="33"/>
      <c r="C41" s="32"/>
      <c r="D41" s="32"/>
      <c r="E41" s="32"/>
    </row>
    <row r="42" spans="1:5" s="31" customFormat="1" ht="11.25" x14ac:dyDescent="0.2">
      <c r="A42" s="36" t="s">
        <v>33</v>
      </c>
      <c r="B42" s="30"/>
      <c r="D42" s="29"/>
      <c r="E42" s="29"/>
    </row>
    <row r="43" spans="1:5" s="31" customFormat="1" ht="11.25" x14ac:dyDescent="0.2">
      <c r="A43" s="36" t="s">
        <v>34</v>
      </c>
      <c r="B43" s="30"/>
      <c r="D43" s="29"/>
      <c r="E43" s="29"/>
    </row>
    <row r="44" spans="1:5" s="31" customFormat="1" ht="11.25" x14ac:dyDescent="0.2">
      <c r="A44" s="36" t="s">
        <v>35</v>
      </c>
      <c r="B44" s="30"/>
      <c r="D44" s="29"/>
      <c r="E44" s="29"/>
    </row>
    <row r="45" spans="1:5" s="31" customFormat="1" ht="11.25" x14ac:dyDescent="0.2">
      <c r="A45" s="36"/>
      <c r="B45" s="30"/>
      <c r="D45" s="29"/>
      <c r="E45" s="29"/>
    </row>
    <row r="46" spans="1:5" s="31" customFormat="1" ht="11.25" x14ac:dyDescent="0.2">
      <c r="A46" s="32" t="s">
        <v>36</v>
      </c>
      <c r="B46" s="30"/>
      <c r="D46" s="29"/>
      <c r="E46" s="29"/>
    </row>
    <row r="47" spans="1:5" s="31" customFormat="1" ht="11.25" x14ac:dyDescent="0.2">
      <c r="A47" s="36" t="s">
        <v>37</v>
      </c>
      <c r="B47" s="30"/>
      <c r="D47" s="29"/>
      <c r="E47" s="29"/>
    </row>
    <row r="48" spans="1:5" s="31" customFormat="1" ht="11.25" x14ac:dyDescent="0.2">
      <c r="A48" s="36"/>
      <c r="B48" s="30"/>
      <c r="D48" s="29"/>
      <c r="E48" s="29"/>
    </row>
    <row r="49" spans="1:5" x14ac:dyDescent="0.25">
      <c r="A49" s="32" t="s">
        <v>38</v>
      </c>
    </row>
    <row r="50" spans="1:5" ht="11.25" customHeight="1" x14ac:dyDescent="0.25">
      <c r="A50" s="36" t="s">
        <v>39</v>
      </c>
    </row>
    <row r="51" spans="1:5" ht="11.25" customHeight="1" x14ac:dyDescent="0.25">
      <c r="A51" s="36" t="s">
        <v>40</v>
      </c>
    </row>
    <row r="52" spans="1:5" ht="11.25" customHeight="1" x14ac:dyDescent="0.25">
      <c r="A52" s="36" t="s">
        <v>41</v>
      </c>
    </row>
    <row r="54" spans="1:5" x14ac:dyDescent="0.25">
      <c r="A54" s="32" t="s">
        <v>42</v>
      </c>
    </row>
    <row r="55" spans="1:5" ht="27" customHeight="1" x14ac:dyDescent="0.25">
      <c r="A55" s="103" t="s">
        <v>43</v>
      </c>
      <c r="B55" s="103"/>
      <c r="C55" s="103"/>
      <c r="D55" s="103"/>
      <c r="E55" s="103"/>
    </row>
    <row r="56" spans="1:5" x14ac:dyDescent="0.25">
      <c r="A56" s="32"/>
    </row>
    <row r="57" spans="1:5" x14ac:dyDescent="0.25">
      <c r="A57" s="32"/>
    </row>
    <row r="58" spans="1:5" x14ac:dyDescent="0.25">
      <c r="A58" s="32"/>
    </row>
    <row r="59" spans="1:5" x14ac:dyDescent="0.25">
      <c r="A59" s="32"/>
    </row>
    <row r="60" spans="1:5" x14ac:dyDescent="0.25">
      <c r="A60" s="4" t="s">
        <v>121</v>
      </c>
      <c r="B60" s="30"/>
      <c r="C60" s="31"/>
      <c r="D60" s="4" t="s">
        <v>122</v>
      </c>
      <c r="E60" s="29"/>
    </row>
    <row r="61" spans="1:5" x14ac:dyDescent="0.25">
      <c r="A61" s="81" t="s">
        <v>123</v>
      </c>
      <c r="C61"/>
      <c r="D61" s="5" t="s">
        <v>124</v>
      </c>
    </row>
    <row r="62" spans="1:5" x14ac:dyDescent="0.25">
      <c r="A62" s="82"/>
      <c r="C62"/>
      <c r="D62" s="4" t="s">
        <v>125</v>
      </c>
    </row>
  </sheetData>
  <mergeCells count="22">
    <mergeCell ref="C16:E16"/>
    <mergeCell ref="A1:E1"/>
    <mergeCell ref="A3:E3"/>
    <mergeCell ref="A4:E4"/>
    <mergeCell ref="A5:E5"/>
    <mergeCell ref="C7:D7"/>
    <mergeCell ref="C8:D8"/>
    <mergeCell ref="C9:D9"/>
    <mergeCell ref="C11:E11"/>
    <mergeCell ref="C12:D12"/>
    <mergeCell ref="C13:D13"/>
    <mergeCell ref="C15:E15"/>
    <mergeCell ref="C27:E27"/>
    <mergeCell ref="C28:E28"/>
    <mergeCell ref="A55:E55"/>
    <mergeCell ref="C17:E17"/>
    <mergeCell ref="C18:E18"/>
    <mergeCell ref="D20:E20"/>
    <mergeCell ref="D22:E22"/>
    <mergeCell ref="D24:E24"/>
    <mergeCell ref="C26:E26"/>
    <mergeCell ref="C19:E19"/>
  </mergeCells>
  <dataValidations count="3">
    <dataValidation type="list" allowBlank="1" showInputMessage="1" showErrorMessage="1" sqref="C18:E18" xr:uid="{B855011C-B739-4528-ACEC-8A71A41B0B8D}">
      <formula1>$A$47:$A$49</formula1>
    </dataValidation>
    <dataValidation type="list" errorStyle="warning" allowBlank="1" showInputMessage="1" showErrorMessage="1" prompt="Seleccione..." sqref="C15:E15" xr:uid="{DE05912E-C5AD-40DF-B7E7-4F2C98DA372B}">
      <formula1>$A$33:$A$38</formula1>
    </dataValidation>
    <dataValidation type="list" errorStyle="warning" allowBlank="1" showInputMessage="1" showErrorMessage="1" prompt="Seleccione" sqref="C16:E16" xr:uid="{DFCB8D2C-28B2-4F87-80AA-9F69956F3C63}">
      <formula1>$A$40:$A$42</formula1>
    </dataValidation>
  </dataValidations>
  <pageMargins left="0.57999999999999996" right="0.42" top="0.44" bottom="0.79" header="0.31496062992125984" footer="0.31496062992125984"/>
  <pageSetup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5D2F0-E951-441B-BDB6-C894C6B1E99C}">
  <sheetPr>
    <tabColor theme="4" tint="-0.499984740745262"/>
  </sheetPr>
  <dimension ref="A2:I105"/>
  <sheetViews>
    <sheetView showGridLines="0" topLeftCell="A73" zoomScale="80" zoomScaleNormal="80" zoomScaleSheetLayoutView="100" workbookViewId="0">
      <selection activeCell="C107" sqref="C107"/>
    </sheetView>
  </sheetViews>
  <sheetFormatPr baseColWidth="10" defaultRowHeight="15" outlineLevelCol="1" x14ac:dyDescent="0.25"/>
  <cols>
    <col min="1" max="1" width="17.85546875" style="4" customWidth="1"/>
    <col min="2" max="2" width="13.28515625" style="4" customWidth="1" outlineLevel="1"/>
    <col min="3" max="3" width="46.7109375" style="4" customWidth="1"/>
    <col min="4" max="4" width="13.5703125" style="4" customWidth="1"/>
    <col min="5" max="5" width="10.28515625" style="4" customWidth="1"/>
    <col min="6" max="6" width="13.85546875" style="4" customWidth="1"/>
    <col min="7" max="7" width="1.85546875" customWidth="1"/>
  </cols>
  <sheetData>
    <row r="2" spans="1:6" ht="15.75" x14ac:dyDescent="0.25">
      <c r="A2" s="128" t="s">
        <v>44</v>
      </c>
      <c r="B2" s="128"/>
      <c r="C2" s="128"/>
      <c r="D2" s="128"/>
      <c r="E2" s="128"/>
      <c r="F2" s="128"/>
    </row>
    <row r="3" spans="1:6" ht="15.75" x14ac:dyDescent="0.25">
      <c r="A3" s="111" t="s">
        <v>1</v>
      </c>
      <c r="B3" s="111"/>
      <c r="C3" s="111"/>
      <c r="D3" s="111"/>
      <c r="E3" s="111"/>
      <c r="F3" s="111"/>
    </row>
    <row r="4" spans="1:6" ht="15.75" thickBot="1" x14ac:dyDescent="0.3">
      <c r="A4" s="37"/>
      <c r="B4" s="38"/>
      <c r="C4" s="37" t="str">
        <f>Anexo4.1!C11</f>
        <v>OPTIMIZACIÓN DE LA GESTIÓN EN LOGROS DE RESULTADOS DEL ESTUDIANTE DEL PROGRAMA ACREDITADO “SISTEMAS DE INFORMACIÓN” – FIA-USMP MEDIANTE ANALÍTICA DESCRIPTIVA</v>
      </c>
      <c r="D4" s="37"/>
      <c r="E4" s="37"/>
      <c r="F4" s="37"/>
    </row>
    <row r="5" spans="1:6" ht="30.75" customHeight="1" x14ac:dyDescent="0.25">
      <c r="A5" s="39" t="s">
        <v>45</v>
      </c>
      <c r="B5" s="40" t="s">
        <v>46</v>
      </c>
      <c r="C5" s="41" t="s">
        <v>47</v>
      </c>
      <c r="D5" s="42" t="s">
        <v>48</v>
      </c>
      <c r="E5" s="43" t="s">
        <v>49</v>
      </c>
      <c r="F5" s="44" t="s">
        <v>50</v>
      </c>
    </row>
    <row r="6" spans="1:6" x14ac:dyDescent="0.25">
      <c r="A6" s="45">
        <v>12010</v>
      </c>
      <c r="B6" s="46">
        <v>7593</v>
      </c>
      <c r="C6" s="47" t="s">
        <v>51</v>
      </c>
      <c r="D6" s="48"/>
      <c r="E6" s="48"/>
      <c r="F6" s="49">
        <f>SUM(F7:F16)</f>
        <v>0</v>
      </c>
    </row>
    <row r="7" spans="1:6" x14ac:dyDescent="0.25">
      <c r="A7" s="50"/>
      <c r="B7" s="48"/>
      <c r="C7" s="48" t="s">
        <v>52</v>
      </c>
      <c r="D7" s="48"/>
      <c r="E7" s="48"/>
      <c r="F7" s="51">
        <f>D7*E7</f>
        <v>0</v>
      </c>
    </row>
    <row r="8" spans="1:6" x14ac:dyDescent="0.25">
      <c r="A8" s="50"/>
      <c r="B8" s="48"/>
      <c r="C8" s="48" t="s">
        <v>53</v>
      </c>
      <c r="D8" s="48"/>
      <c r="E8" s="48"/>
      <c r="F8" s="51">
        <f>D8*E8</f>
        <v>0</v>
      </c>
    </row>
    <row r="9" spans="1:6" x14ac:dyDescent="0.25">
      <c r="A9" s="50"/>
      <c r="B9" s="48"/>
      <c r="C9" s="48" t="s">
        <v>54</v>
      </c>
      <c r="D9" s="48"/>
      <c r="E9" s="48"/>
      <c r="F9" s="51">
        <f>D9*E9</f>
        <v>0</v>
      </c>
    </row>
    <row r="10" spans="1:6" x14ac:dyDescent="0.25">
      <c r="A10" s="50"/>
      <c r="B10" s="48"/>
      <c r="C10" s="48"/>
      <c r="D10" s="48"/>
      <c r="E10" s="48"/>
      <c r="F10" s="51"/>
    </row>
    <row r="11" spans="1:6" x14ac:dyDescent="0.25">
      <c r="A11" s="45">
        <v>12010</v>
      </c>
      <c r="B11" s="46">
        <v>7593</v>
      </c>
      <c r="C11" s="47" t="s">
        <v>55</v>
      </c>
      <c r="D11" s="48"/>
      <c r="E11" s="48"/>
      <c r="F11" s="51"/>
    </row>
    <row r="12" spans="1:6" x14ac:dyDescent="0.25">
      <c r="A12" s="50"/>
      <c r="B12" s="48"/>
      <c r="C12" s="48" t="s">
        <v>56</v>
      </c>
      <c r="D12" s="48"/>
      <c r="E12" s="48"/>
      <c r="F12" s="51">
        <f t="shared" ref="F12:F13" si="0">D12*E12</f>
        <v>0</v>
      </c>
    </row>
    <row r="13" spans="1:6" x14ac:dyDescent="0.25">
      <c r="A13" s="50"/>
      <c r="B13" s="48"/>
      <c r="C13" s="48" t="s">
        <v>57</v>
      </c>
      <c r="D13" s="48"/>
      <c r="E13" s="48"/>
      <c r="F13" s="51">
        <f t="shared" si="0"/>
        <v>0</v>
      </c>
    </row>
    <row r="14" spans="1:6" x14ac:dyDescent="0.25">
      <c r="A14" s="50"/>
      <c r="B14" s="48"/>
      <c r="C14" s="48"/>
      <c r="D14" s="48"/>
      <c r="E14" s="48"/>
      <c r="F14" s="51"/>
    </row>
    <row r="15" spans="1:6" x14ac:dyDescent="0.25">
      <c r="A15" s="45">
        <v>12002</v>
      </c>
      <c r="B15" s="46">
        <v>7032</v>
      </c>
      <c r="C15" s="47" t="s">
        <v>58</v>
      </c>
      <c r="D15" s="48"/>
      <c r="E15" s="48"/>
      <c r="F15" s="49"/>
    </row>
    <row r="16" spans="1:6" x14ac:dyDescent="0.25">
      <c r="A16" s="45"/>
      <c r="B16" s="46"/>
      <c r="C16" s="48" t="s">
        <v>59</v>
      </c>
      <c r="D16" s="48"/>
      <c r="E16" s="48"/>
      <c r="F16" s="49">
        <f>D16*E16</f>
        <v>0</v>
      </c>
    </row>
    <row r="17" spans="1:9" x14ac:dyDescent="0.25">
      <c r="A17" s="45"/>
      <c r="B17" s="46"/>
      <c r="C17" s="47" t="s">
        <v>130</v>
      </c>
      <c r="D17" s="86">
        <f>F80+F89</f>
        <v>57371.824999999997</v>
      </c>
      <c r="E17" s="48">
        <v>1</v>
      </c>
      <c r="F17" s="49">
        <f>D17*E17</f>
        <v>57371.824999999997</v>
      </c>
    </row>
    <row r="18" spans="1:9" ht="15.75" thickBot="1" x14ac:dyDescent="0.3">
      <c r="A18" s="129" t="s">
        <v>60</v>
      </c>
      <c r="B18" s="130"/>
      <c r="C18" s="130"/>
      <c r="D18" s="130"/>
      <c r="E18" s="131"/>
      <c r="F18" s="52">
        <f>F6+F17</f>
        <v>57371.824999999997</v>
      </c>
    </row>
    <row r="19" spans="1:9" ht="15.75" thickBot="1" x14ac:dyDescent="0.3">
      <c r="A19"/>
      <c r="B19"/>
      <c r="C19"/>
      <c r="D19"/>
      <c r="E19"/>
      <c r="F19"/>
    </row>
    <row r="20" spans="1:9" ht="26.25" customHeight="1" x14ac:dyDescent="0.25">
      <c r="A20" s="39" t="s">
        <v>45</v>
      </c>
      <c r="B20" s="40" t="s">
        <v>46</v>
      </c>
      <c r="C20" s="41" t="s">
        <v>61</v>
      </c>
      <c r="D20" s="42" t="s">
        <v>48</v>
      </c>
      <c r="E20" s="43" t="s">
        <v>49</v>
      </c>
      <c r="F20" s="44" t="s">
        <v>50</v>
      </c>
    </row>
    <row r="21" spans="1:9" x14ac:dyDescent="0.25">
      <c r="A21" s="45"/>
      <c r="B21" s="53"/>
      <c r="C21" s="54" t="s">
        <v>62</v>
      </c>
      <c r="D21" s="48"/>
      <c r="E21" s="48"/>
      <c r="F21" s="55"/>
      <c r="H21" s="56"/>
      <c r="I21" s="57"/>
    </row>
    <row r="22" spans="1:9" x14ac:dyDescent="0.25">
      <c r="A22" s="45"/>
      <c r="B22" s="53"/>
      <c r="C22" s="58" t="s">
        <v>63</v>
      </c>
      <c r="D22" s="48"/>
      <c r="E22" s="48"/>
      <c r="F22" s="55"/>
      <c r="H22" s="56"/>
      <c r="I22" s="57"/>
    </row>
    <row r="23" spans="1:9" x14ac:dyDescent="0.25">
      <c r="A23" s="59"/>
      <c r="B23" s="60"/>
      <c r="C23" s="61" t="s">
        <v>64</v>
      </c>
      <c r="D23" s="48"/>
      <c r="E23" s="48"/>
      <c r="F23" s="55"/>
      <c r="H23" s="56"/>
      <c r="I23" s="57"/>
    </row>
    <row r="24" spans="1:9" x14ac:dyDescent="0.25">
      <c r="A24" s="59">
        <v>20101</v>
      </c>
      <c r="B24" s="60">
        <v>6211</v>
      </c>
      <c r="C24" s="62" t="s">
        <v>65</v>
      </c>
      <c r="D24" s="48"/>
      <c r="E24" s="48"/>
      <c r="F24" s="55">
        <f t="shared" ref="F24:F29" si="1">+D24*E24</f>
        <v>0</v>
      </c>
      <c r="H24" s="56"/>
      <c r="I24" s="57"/>
    </row>
    <row r="25" spans="1:9" ht="26.25" x14ac:dyDescent="0.25">
      <c r="A25" s="59">
        <v>20101</v>
      </c>
      <c r="B25" s="60">
        <v>6211</v>
      </c>
      <c r="C25" s="62" t="s">
        <v>131</v>
      </c>
      <c r="D25" s="83">
        <f>(90*10)</f>
        <v>900</v>
      </c>
      <c r="E25" s="48">
        <v>10</v>
      </c>
      <c r="F25" s="55">
        <f t="shared" si="1"/>
        <v>9000</v>
      </c>
      <c r="H25" s="56"/>
      <c r="I25" s="57"/>
    </row>
    <row r="26" spans="1:9" ht="26.25" x14ac:dyDescent="0.25">
      <c r="A26" s="59">
        <v>20101</v>
      </c>
      <c r="B26" s="60">
        <v>6211</v>
      </c>
      <c r="C26" s="62" t="s">
        <v>133</v>
      </c>
      <c r="D26" s="48"/>
      <c r="E26" s="48"/>
      <c r="F26" s="55">
        <f t="shared" si="1"/>
        <v>0</v>
      </c>
      <c r="H26" s="56"/>
      <c r="I26" s="57"/>
    </row>
    <row r="27" spans="1:9" x14ac:dyDescent="0.25">
      <c r="A27" s="59">
        <v>20101</v>
      </c>
      <c r="B27" s="60">
        <v>6211</v>
      </c>
      <c r="C27" s="62" t="s">
        <v>66</v>
      </c>
      <c r="D27" s="48"/>
      <c r="E27" s="48"/>
      <c r="F27" s="55">
        <f t="shared" si="1"/>
        <v>0</v>
      </c>
      <c r="H27" s="56"/>
      <c r="I27" s="57"/>
    </row>
    <row r="28" spans="1:9" x14ac:dyDescent="0.25">
      <c r="A28" s="59">
        <v>20101</v>
      </c>
      <c r="B28" s="60">
        <v>6211</v>
      </c>
      <c r="C28" s="62" t="s">
        <v>132</v>
      </c>
      <c r="D28" s="48">
        <v>1025</v>
      </c>
      <c r="E28" s="48">
        <v>5</v>
      </c>
      <c r="F28" s="55">
        <f t="shared" si="1"/>
        <v>5125</v>
      </c>
      <c r="H28" s="56"/>
      <c r="I28" s="57"/>
    </row>
    <row r="29" spans="1:9" x14ac:dyDescent="0.25">
      <c r="A29" s="59">
        <v>20101</v>
      </c>
      <c r="B29" s="60">
        <v>6211</v>
      </c>
      <c r="C29" s="62" t="s">
        <v>132</v>
      </c>
      <c r="D29" s="48">
        <v>1025</v>
      </c>
      <c r="E29" s="48">
        <v>5</v>
      </c>
      <c r="F29" s="55">
        <f t="shared" si="1"/>
        <v>5125</v>
      </c>
      <c r="H29" s="56"/>
      <c r="I29" s="57"/>
    </row>
    <row r="30" spans="1:9" x14ac:dyDescent="0.25">
      <c r="A30" s="59"/>
      <c r="B30" s="60"/>
      <c r="C30" s="58" t="s">
        <v>126</v>
      </c>
      <c r="D30" s="48"/>
      <c r="E30" s="48"/>
      <c r="F30" s="55">
        <f>SUM(F23:F29)</f>
        <v>19250</v>
      </c>
      <c r="H30" s="56"/>
      <c r="I30" s="57"/>
    </row>
    <row r="31" spans="1:9" x14ac:dyDescent="0.25">
      <c r="A31" s="59">
        <v>20101</v>
      </c>
      <c r="B31" s="53"/>
      <c r="C31" s="62" t="s">
        <v>67</v>
      </c>
      <c r="D31" s="48"/>
      <c r="E31" s="48"/>
      <c r="F31" s="55">
        <f>F30*45.35/100</f>
        <v>8729.875</v>
      </c>
      <c r="H31" s="56"/>
      <c r="I31" s="57"/>
    </row>
    <row r="32" spans="1:9" x14ac:dyDescent="0.25">
      <c r="A32" s="45"/>
      <c r="B32" s="53"/>
      <c r="C32" s="58"/>
      <c r="D32" s="48"/>
      <c r="E32" s="48"/>
      <c r="F32" s="55"/>
      <c r="H32" s="56"/>
      <c r="I32" s="57"/>
    </row>
    <row r="33" spans="1:9" ht="26.25" x14ac:dyDescent="0.25">
      <c r="A33" s="45"/>
      <c r="B33" s="53"/>
      <c r="C33" s="54" t="s">
        <v>68</v>
      </c>
      <c r="D33" s="48"/>
      <c r="E33" s="48"/>
      <c r="F33" s="55"/>
      <c r="H33" s="56"/>
      <c r="I33" s="57"/>
    </row>
    <row r="34" spans="1:9" x14ac:dyDescent="0.25">
      <c r="A34" s="45"/>
      <c r="B34" s="60">
        <v>631</v>
      </c>
      <c r="C34" s="58" t="s">
        <v>69</v>
      </c>
      <c r="D34" s="48"/>
      <c r="E34" s="48"/>
      <c r="F34" s="55"/>
      <c r="H34" s="56"/>
      <c r="I34" s="57"/>
    </row>
    <row r="35" spans="1:9" x14ac:dyDescent="0.25">
      <c r="A35" s="59">
        <v>20304</v>
      </c>
      <c r="B35" s="60">
        <v>6311</v>
      </c>
      <c r="C35" s="62" t="s">
        <v>127</v>
      </c>
      <c r="D35" s="48"/>
      <c r="E35" s="48"/>
      <c r="F35" s="63">
        <f t="shared" ref="F35:F36" si="2">+D35*E35</f>
        <v>0</v>
      </c>
      <c r="H35" s="56"/>
      <c r="I35" s="57"/>
    </row>
    <row r="36" spans="1:9" x14ac:dyDescent="0.25">
      <c r="A36" s="59">
        <v>20302</v>
      </c>
      <c r="B36" s="60">
        <v>6312</v>
      </c>
      <c r="C36" s="62" t="s">
        <v>128</v>
      </c>
      <c r="D36" s="48"/>
      <c r="E36" s="48"/>
      <c r="F36" s="63">
        <f t="shared" si="2"/>
        <v>0</v>
      </c>
      <c r="H36" s="56"/>
      <c r="I36" s="57"/>
    </row>
    <row r="37" spans="1:9" x14ac:dyDescent="0.25">
      <c r="A37" s="59">
        <v>20303</v>
      </c>
      <c r="B37" s="60">
        <v>6315</v>
      </c>
      <c r="C37" s="62" t="s">
        <v>70</v>
      </c>
      <c r="D37" s="48"/>
      <c r="E37" s="48"/>
      <c r="F37" s="63">
        <f t="shared" ref="F37:F75" si="3">+D37*E37</f>
        <v>0</v>
      </c>
      <c r="H37" s="64"/>
      <c r="I37" s="57"/>
    </row>
    <row r="38" spans="1:9" x14ac:dyDescent="0.25">
      <c r="A38" s="59"/>
      <c r="B38" s="60"/>
      <c r="C38" s="58"/>
      <c r="D38" s="48"/>
      <c r="E38" s="48"/>
      <c r="F38" s="63"/>
      <c r="H38" s="64"/>
      <c r="I38" s="57"/>
    </row>
    <row r="39" spans="1:9" x14ac:dyDescent="0.25">
      <c r="A39" s="59"/>
      <c r="B39" s="60">
        <v>632</v>
      </c>
      <c r="C39" s="65" t="s">
        <v>71</v>
      </c>
      <c r="D39" s="48"/>
      <c r="E39" s="48"/>
      <c r="F39" s="55"/>
    </row>
    <row r="40" spans="1:9" x14ac:dyDescent="0.25">
      <c r="A40" s="59">
        <v>20309</v>
      </c>
      <c r="B40" s="60">
        <v>6324</v>
      </c>
      <c r="C40" s="62" t="s">
        <v>72</v>
      </c>
      <c r="D40" s="48"/>
      <c r="E40" s="48"/>
      <c r="F40" s="55">
        <f t="shared" ref="F40:F43" si="4">+D40*E40</f>
        <v>0</v>
      </c>
    </row>
    <row r="41" spans="1:9" x14ac:dyDescent="0.25">
      <c r="A41" s="59">
        <v>20319</v>
      </c>
      <c r="B41" s="60">
        <v>6325</v>
      </c>
      <c r="C41" s="62" t="s">
        <v>73</v>
      </c>
      <c r="D41" s="48"/>
      <c r="E41" s="48"/>
      <c r="F41" s="55">
        <f t="shared" si="4"/>
        <v>0</v>
      </c>
    </row>
    <row r="42" spans="1:9" x14ac:dyDescent="0.25">
      <c r="A42" s="59">
        <v>20308</v>
      </c>
      <c r="B42" s="60">
        <v>6326</v>
      </c>
      <c r="C42" s="62" t="s">
        <v>74</v>
      </c>
      <c r="D42" s="48"/>
      <c r="E42" s="48"/>
      <c r="F42" s="55">
        <f t="shared" si="4"/>
        <v>0</v>
      </c>
    </row>
    <row r="43" spans="1:9" x14ac:dyDescent="0.25">
      <c r="A43" s="59">
        <v>20320</v>
      </c>
      <c r="B43" s="60">
        <v>6328</v>
      </c>
      <c r="C43" s="62" t="s">
        <v>75</v>
      </c>
      <c r="D43" s="48"/>
      <c r="E43" s="48"/>
      <c r="F43" s="55">
        <f t="shared" si="4"/>
        <v>0</v>
      </c>
    </row>
    <row r="44" spans="1:9" x14ac:dyDescent="0.25">
      <c r="A44" s="59"/>
      <c r="B44" s="60">
        <v>635</v>
      </c>
      <c r="C44" s="58" t="s">
        <v>76</v>
      </c>
      <c r="D44" s="48"/>
      <c r="E44" s="48"/>
      <c r="F44" s="55"/>
    </row>
    <row r="45" spans="1:9" x14ac:dyDescent="0.25">
      <c r="A45" s="59">
        <v>20311</v>
      </c>
      <c r="B45" s="60">
        <v>6352</v>
      </c>
      <c r="C45" s="62" t="s">
        <v>77</v>
      </c>
      <c r="D45" s="48"/>
      <c r="E45" s="48"/>
      <c r="F45" s="63">
        <f t="shared" ref="F45:F50" si="5">+D45*E45</f>
        <v>0</v>
      </c>
    </row>
    <row r="46" spans="1:9" x14ac:dyDescent="0.25">
      <c r="A46" s="59">
        <v>20311</v>
      </c>
      <c r="B46" s="60">
        <v>6353</v>
      </c>
      <c r="C46" s="62" t="s">
        <v>78</v>
      </c>
      <c r="D46" s="48"/>
      <c r="E46" s="48"/>
      <c r="F46" s="63">
        <f t="shared" si="5"/>
        <v>0</v>
      </c>
    </row>
    <row r="47" spans="1:9" x14ac:dyDescent="0.25">
      <c r="A47" s="59">
        <v>20311</v>
      </c>
      <c r="B47" s="60">
        <v>6353</v>
      </c>
      <c r="C47" s="62" t="s">
        <v>79</v>
      </c>
      <c r="D47" s="48"/>
      <c r="E47" s="48"/>
      <c r="F47" s="63"/>
    </row>
    <row r="48" spans="1:9" x14ac:dyDescent="0.25">
      <c r="A48" s="59">
        <v>20311</v>
      </c>
      <c r="B48" s="60">
        <v>6354</v>
      </c>
      <c r="C48" s="62" t="s">
        <v>80</v>
      </c>
      <c r="D48" s="48"/>
      <c r="E48" s="48"/>
      <c r="F48" s="63">
        <f t="shared" si="5"/>
        <v>0</v>
      </c>
    </row>
    <row r="49" spans="1:6" x14ac:dyDescent="0.25">
      <c r="A49" s="59">
        <v>20311</v>
      </c>
      <c r="B49" s="60">
        <v>6355</v>
      </c>
      <c r="C49" s="62" t="s">
        <v>81</v>
      </c>
      <c r="D49" s="48"/>
      <c r="E49" s="48"/>
      <c r="F49" s="63">
        <f t="shared" si="5"/>
        <v>0</v>
      </c>
    </row>
    <row r="50" spans="1:6" x14ac:dyDescent="0.25">
      <c r="A50" s="59">
        <v>20311</v>
      </c>
      <c r="B50" s="60">
        <v>6356</v>
      </c>
      <c r="C50" s="62" t="s">
        <v>82</v>
      </c>
      <c r="D50" s="48"/>
      <c r="E50" s="48"/>
      <c r="F50" s="63">
        <f t="shared" si="5"/>
        <v>0</v>
      </c>
    </row>
    <row r="51" spans="1:6" x14ac:dyDescent="0.25">
      <c r="A51" s="59"/>
      <c r="B51" s="60"/>
      <c r="C51" s="62"/>
      <c r="D51" s="48"/>
      <c r="E51" s="48"/>
      <c r="F51" s="63"/>
    </row>
    <row r="52" spans="1:6" x14ac:dyDescent="0.25">
      <c r="A52" s="59"/>
      <c r="B52" s="60">
        <v>637</v>
      </c>
      <c r="C52" s="58" t="s">
        <v>83</v>
      </c>
      <c r="D52" s="48"/>
      <c r="E52" s="48"/>
      <c r="F52" s="55"/>
    </row>
    <row r="53" spans="1:6" x14ac:dyDescent="0.25">
      <c r="A53" s="59">
        <v>20314</v>
      </c>
      <c r="B53" s="60">
        <v>6371</v>
      </c>
      <c r="C53" s="62" t="s">
        <v>84</v>
      </c>
      <c r="D53" s="48"/>
      <c r="E53" s="48"/>
      <c r="F53" s="63">
        <f t="shared" si="3"/>
        <v>0</v>
      </c>
    </row>
    <row r="54" spans="1:6" x14ac:dyDescent="0.25">
      <c r="A54" s="59">
        <v>20314</v>
      </c>
      <c r="B54" s="60">
        <v>6372</v>
      </c>
      <c r="C54" s="62" t="s">
        <v>85</v>
      </c>
      <c r="D54" s="48">
        <v>2000</v>
      </c>
      <c r="E54" s="48">
        <v>2</v>
      </c>
      <c r="F54" s="63">
        <f t="shared" si="3"/>
        <v>4000</v>
      </c>
    </row>
    <row r="55" spans="1:6" x14ac:dyDescent="0.25">
      <c r="A55" s="59">
        <v>20315</v>
      </c>
      <c r="B55" s="60">
        <v>6373</v>
      </c>
      <c r="C55" s="62" t="s">
        <v>86</v>
      </c>
      <c r="D55" s="48"/>
      <c r="E55" s="48"/>
      <c r="F55" s="63">
        <f t="shared" si="3"/>
        <v>0</v>
      </c>
    </row>
    <row r="56" spans="1:6" x14ac:dyDescent="0.25">
      <c r="A56" s="59"/>
      <c r="B56" s="60"/>
      <c r="C56" s="62" t="s">
        <v>134</v>
      </c>
      <c r="D56" s="48"/>
      <c r="E56" s="48"/>
      <c r="F56" s="63">
        <f t="shared" si="3"/>
        <v>0</v>
      </c>
    </row>
    <row r="57" spans="1:6" x14ac:dyDescent="0.25">
      <c r="A57" s="59">
        <v>20316</v>
      </c>
      <c r="B57" s="60">
        <v>638</v>
      </c>
      <c r="C57" s="62" t="s">
        <v>87</v>
      </c>
      <c r="D57" s="48"/>
      <c r="E57" s="48"/>
      <c r="F57" s="63">
        <f t="shared" si="3"/>
        <v>0</v>
      </c>
    </row>
    <row r="58" spans="1:6" x14ac:dyDescent="0.25">
      <c r="A58" s="59">
        <v>20317</v>
      </c>
      <c r="B58" s="60">
        <v>639</v>
      </c>
      <c r="C58" s="62" t="s">
        <v>88</v>
      </c>
      <c r="D58" s="48"/>
      <c r="E58" s="48"/>
      <c r="F58" s="63">
        <f t="shared" si="3"/>
        <v>0</v>
      </c>
    </row>
    <row r="59" spans="1:6" x14ac:dyDescent="0.25">
      <c r="A59" s="59"/>
      <c r="B59" s="60"/>
      <c r="C59" s="62" t="s">
        <v>135</v>
      </c>
      <c r="D59" s="48">
        <v>3000</v>
      </c>
      <c r="E59" s="48">
        <v>3</v>
      </c>
      <c r="F59" s="63">
        <f t="shared" si="3"/>
        <v>9000</v>
      </c>
    </row>
    <row r="60" spans="1:6" x14ac:dyDescent="0.25">
      <c r="A60" s="45"/>
      <c r="B60" s="53"/>
      <c r="C60" s="66"/>
      <c r="D60" s="48"/>
      <c r="E60" s="48"/>
      <c r="F60" s="63"/>
    </row>
    <row r="61" spans="1:6" x14ac:dyDescent="0.25">
      <c r="A61" s="45"/>
      <c r="B61" s="46"/>
      <c r="C61" s="67" t="s">
        <v>89</v>
      </c>
      <c r="D61" s="48"/>
      <c r="E61" s="48"/>
      <c r="F61" s="55"/>
    </row>
    <row r="62" spans="1:6" x14ac:dyDescent="0.25">
      <c r="A62" s="59"/>
      <c r="B62" s="46">
        <v>656</v>
      </c>
      <c r="C62" s="58" t="s">
        <v>90</v>
      </c>
      <c r="D62" s="48"/>
      <c r="E62" s="48"/>
      <c r="F62" s="63"/>
    </row>
    <row r="63" spans="1:6" x14ac:dyDescent="0.25">
      <c r="A63" s="59">
        <v>20504</v>
      </c>
      <c r="B63" s="46">
        <v>6560010002</v>
      </c>
      <c r="C63" s="62" t="s">
        <v>91</v>
      </c>
      <c r="D63" s="48"/>
      <c r="E63" s="48"/>
      <c r="F63" s="63">
        <f t="shared" si="3"/>
        <v>0</v>
      </c>
    </row>
    <row r="64" spans="1:6" x14ac:dyDescent="0.25">
      <c r="A64" s="59">
        <v>20504</v>
      </c>
      <c r="B64" s="46">
        <v>6560010003</v>
      </c>
      <c r="C64" s="62" t="s">
        <v>92</v>
      </c>
      <c r="D64" s="48"/>
      <c r="E64" s="48"/>
      <c r="F64" s="63">
        <f t="shared" si="3"/>
        <v>0</v>
      </c>
    </row>
    <row r="65" spans="1:6" x14ac:dyDescent="0.25">
      <c r="A65" s="59">
        <v>20504</v>
      </c>
      <c r="B65" s="46">
        <v>6560010007</v>
      </c>
      <c r="C65" s="62" t="s">
        <v>93</v>
      </c>
      <c r="D65" s="48"/>
      <c r="E65" s="48"/>
      <c r="F65" s="63">
        <f t="shared" si="3"/>
        <v>0</v>
      </c>
    </row>
    <row r="66" spans="1:6" x14ac:dyDescent="0.25">
      <c r="A66" s="59">
        <v>20504</v>
      </c>
      <c r="B66" s="46">
        <v>6560010008</v>
      </c>
      <c r="C66" s="62" t="s">
        <v>94</v>
      </c>
      <c r="D66" s="48"/>
      <c r="E66" s="48"/>
      <c r="F66" s="63">
        <f t="shared" si="3"/>
        <v>0</v>
      </c>
    </row>
    <row r="67" spans="1:6" x14ac:dyDescent="0.25">
      <c r="A67" s="59">
        <v>20504</v>
      </c>
      <c r="B67" s="46">
        <v>6560010011</v>
      </c>
      <c r="C67" s="62" t="s">
        <v>95</v>
      </c>
      <c r="D67" s="48"/>
      <c r="E67" s="48"/>
      <c r="F67" s="63">
        <f t="shared" si="3"/>
        <v>0</v>
      </c>
    </row>
    <row r="68" spans="1:6" x14ac:dyDescent="0.25">
      <c r="A68" s="59">
        <v>20504</v>
      </c>
      <c r="B68" s="46">
        <v>6560010019</v>
      </c>
      <c r="C68" s="62" t="s">
        <v>96</v>
      </c>
      <c r="D68" s="48"/>
      <c r="E68" s="48"/>
      <c r="F68" s="63">
        <f t="shared" si="3"/>
        <v>0</v>
      </c>
    </row>
    <row r="69" spans="1:6" x14ac:dyDescent="0.25">
      <c r="A69" s="59">
        <v>20504</v>
      </c>
      <c r="B69" s="46">
        <v>6560010026</v>
      </c>
      <c r="C69" s="62" t="s">
        <v>97</v>
      </c>
      <c r="D69" s="48"/>
      <c r="E69" s="48"/>
      <c r="F69" s="63">
        <f t="shared" si="3"/>
        <v>0</v>
      </c>
    </row>
    <row r="70" spans="1:6" x14ac:dyDescent="0.25">
      <c r="A70" s="59">
        <v>20504</v>
      </c>
      <c r="B70" s="46">
        <v>6560010028</v>
      </c>
      <c r="C70" s="62" t="s">
        <v>98</v>
      </c>
      <c r="D70" s="48"/>
      <c r="E70" s="48"/>
      <c r="F70" s="63">
        <f t="shared" si="3"/>
        <v>0</v>
      </c>
    </row>
    <row r="71" spans="1:6" x14ac:dyDescent="0.25">
      <c r="A71" s="59">
        <v>20504</v>
      </c>
      <c r="B71" s="46">
        <v>6560010029</v>
      </c>
      <c r="C71" s="62" t="s">
        <v>99</v>
      </c>
      <c r="D71" s="48"/>
      <c r="E71" s="48"/>
      <c r="F71" s="63">
        <f t="shared" si="3"/>
        <v>0</v>
      </c>
    </row>
    <row r="72" spans="1:6" x14ac:dyDescent="0.25">
      <c r="A72" s="59">
        <v>20504</v>
      </c>
      <c r="B72" s="46">
        <v>6560010030</v>
      </c>
      <c r="C72" s="62" t="s">
        <v>100</v>
      </c>
      <c r="D72" s="48"/>
      <c r="E72" s="48"/>
      <c r="F72" s="63">
        <f t="shared" si="3"/>
        <v>0</v>
      </c>
    </row>
    <row r="73" spans="1:6" x14ac:dyDescent="0.25">
      <c r="A73" s="59">
        <v>20504</v>
      </c>
      <c r="B73" s="46">
        <v>6560090000</v>
      </c>
      <c r="C73" s="62" t="s">
        <v>101</v>
      </c>
      <c r="D73" s="48"/>
      <c r="E73" s="48"/>
      <c r="F73" s="63">
        <f t="shared" si="3"/>
        <v>0</v>
      </c>
    </row>
    <row r="74" spans="1:6" x14ac:dyDescent="0.25">
      <c r="A74" s="59">
        <v>20504</v>
      </c>
      <c r="B74" s="60">
        <v>6560050000</v>
      </c>
      <c r="C74" s="62" t="s">
        <v>102</v>
      </c>
      <c r="D74" s="48"/>
      <c r="E74" s="48"/>
      <c r="F74" s="63">
        <f t="shared" si="3"/>
        <v>0</v>
      </c>
    </row>
    <row r="75" spans="1:6" x14ac:dyDescent="0.25">
      <c r="A75" s="59">
        <v>20504</v>
      </c>
      <c r="B75" s="60"/>
      <c r="C75" s="62" t="s">
        <v>103</v>
      </c>
      <c r="D75" s="48"/>
      <c r="E75" s="48"/>
      <c r="F75" s="63">
        <f t="shared" si="3"/>
        <v>0</v>
      </c>
    </row>
    <row r="76" spans="1:6" x14ac:dyDescent="0.25">
      <c r="A76" s="59"/>
      <c r="B76" s="60"/>
      <c r="C76" s="58" t="s">
        <v>129</v>
      </c>
      <c r="D76" s="48"/>
      <c r="E76" s="48"/>
      <c r="F76" s="68">
        <f>SUM(F34:F75)</f>
        <v>13000</v>
      </c>
    </row>
    <row r="77" spans="1:6" x14ac:dyDescent="0.25">
      <c r="A77" s="69"/>
      <c r="B77" s="88"/>
      <c r="C77" s="132" t="s">
        <v>104</v>
      </c>
      <c r="D77" s="133"/>
      <c r="E77" s="134"/>
      <c r="F77" s="70">
        <f>SUM(F30:F75)</f>
        <v>40979.875</v>
      </c>
    </row>
    <row r="78" spans="1:6" x14ac:dyDescent="0.25">
      <c r="A78" s="50"/>
      <c r="B78" s="71"/>
      <c r="C78" s="72" t="s">
        <v>105</v>
      </c>
      <c r="D78" s="48"/>
      <c r="E78" s="48"/>
      <c r="F78" s="63">
        <f>F77*25%</f>
        <v>10244.96875</v>
      </c>
    </row>
    <row r="79" spans="1:6" ht="29.25" x14ac:dyDescent="0.25">
      <c r="A79" s="50"/>
      <c r="B79" s="71"/>
      <c r="C79" s="73" t="s">
        <v>106</v>
      </c>
      <c r="D79" s="48"/>
      <c r="E79" s="48"/>
      <c r="F79" s="63">
        <f>F77*15%</f>
        <v>6146.9812499999998</v>
      </c>
    </row>
    <row r="80" spans="1:6" ht="15.75" thickBot="1" x14ac:dyDescent="0.3">
      <c r="A80" s="135" t="s">
        <v>107</v>
      </c>
      <c r="B80" s="136"/>
      <c r="C80" s="136"/>
      <c r="D80" s="136"/>
      <c r="E80" s="137"/>
      <c r="F80" s="74">
        <f>SUM(F77:F79)</f>
        <v>57371.824999999997</v>
      </c>
    </row>
    <row r="81" spans="1:9" ht="15.75" thickBot="1" x14ac:dyDescent="0.3">
      <c r="A81"/>
      <c r="B81"/>
      <c r="C81"/>
      <c r="D81"/>
      <c r="E81"/>
      <c r="F81"/>
    </row>
    <row r="82" spans="1:9" ht="26.25" customHeight="1" x14ac:dyDescent="0.25">
      <c r="A82" s="39" t="s">
        <v>45</v>
      </c>
      <c r="B82" s="40" t="s">
        <v>46</v>
      </c>
      <c r="C82" s="41" t="s">
        <v>108</v>
      </c>
      <c r="D82" s="42" t="s">
        <v>48</v>
      </c>
      <c r="E82" s="43" t="s">
        <v>49</v>
      </c>
      <c r="F82" s="44" t="s">
        <v>50</v>
      </c>
    </row>
    <row r="83" spans="1:9" x14ac:dyDescent="0.25">
      <c r="A83" s="45"/>
      <c r="B83" s="53"/>
      <c r="C83" s="54" t="s">
        <v>109</v>
      </c>
      <c r="D83" s="48"/>
      <c r="E83" s="48"/>
      <c r="F83" s="55"/>
      <c r="H83" s="56"/>
      <c r="I83" s="57"/>
    </row>
    <row r="84" spans="1:9" x14ac:dyDescent="0.25">
      <c r="A84" s="59">
        <v>32003</v>
      </c>
      <c r="B84" s="60">
        <v>333</v>
      </c>
      <c r="C84" s="75" t="s">
        <v>78</v>
      </c>
      <c r="D84" s="48"/>
      <c r="E84" s="48"/>
      <c r="F84" s="55">
        <f t="shared" ref="F84:F88" si="6">+D84*E84</f>
        <v>0</v>
      </c>
      <c r="H84" s="56"/>
      <c r="I84" s="57"/>
    </row>
    <row r="85" spans="1:9" x14ac:dyDescent="0.25">
      <c r="A85" s="59">
        <v>32003</v>
      </c>
      <c r="B85" s="60">
        <v>333</v>
      </c>
      <c r="C85" s="75" t="s">
        <v>79</v>
      </c>
      <c r="D85" s="48"/>
      <c r="E85" s="48"/>
      <c r="F85" s="55">
        <f t="shared" si="6"/>
        <v>0</v>
      </c>
      <c r="H85" s="56"/>
      <c r="I85" s="57"/>
    </row>
    <row r="86" spans="1:9" x14ac:dyDescent="0.25">
      <c r="A86" s="59">
        <v>32002</v>
      </c>
      <c r="B86" s="60">
        <v>335</v>
      </c>
      <c r="C86" s="75" t="s">
        <v>110</v>
      </c>
      <c r="D86" s="48"/>
      <c r="E86" s="48"/>
      <c r="F86" s="55">
        <f>+D86*E86</f>
        <v>0</v>
      </c>
      <c r="H86" s="56"/>
      <c r="I86" s="57"/>
    </row>
    <row r="87" spans="1:9" x14ac:dyDescent="0.25">
      <c r="A87" s="59">
        <v>32003</v>
      </c>
      <c r="B87" s="60">
        <v>336</v>
      </c>
      <c r="C87" s="75" t="s">
        <v>82</v>
      </c>
      <c r="D87" s="48"/>
      <c r="E87" s="48"/>
      <c r="F87" s="55">
        <f t="shared" si="6"/>
        <v>0</v>
      </c>
      <c r="H87" s="56"/>
      <c r="I87" s="57"/>
    </row>
    <row r="88" spans="1:9" x14ac:dyDescent="0.25">
      <c r="A88" s="45"/>
      <c r="B88" s="53"/>
      <c r="C88" s="75" t="s">
        <v>111</v>
      </c>
      <c r="D88" s="48"/>
      <c r="E88" s="48"/>
      <c r="F88" s="55">
        <f t="shared" si="6"/>
        <v>0</v>
      </c>
      <c r="H88" s="56"/>
      <c r="I88" s="57"/>
    </row>
    <row r="89" spans="1:9" ht="15.75" thickBot="1" x14ac:dyDescent="0.3">
      <c r="A89" s="135" t="s">
        <v>112</v>
      </c>
      <c r="B89" s="136"/>
      <c r="C89" s="136"/>
      <c r="D89" s="136"/>
      <c r="E89" s="137"/>
      <c r="F89" s="74">
        <f>SUM(F84:F88)</f>
        <v>0</v>
      </c>
    </row>
    <row r="90" spans="1:9" ht="15.75" thickBot="1" x14ac:dyDescent="0.3">
      <c r="A90"/>
      <c r="B90"/>
      <c r="C90"/>
      <c r="D90"/>
      <c r="E90"/>
      <c r="F90"/>
    </row>
    <row r="91" spans="1:9" ht="15.75" thickBot="1" x14ac:dyDescent="0.3">
      <c r="A91" s="124" t="s">
        <v>113</v>
      </c>
      <c r="B91" s="125"/>
      <c r="C91" s="125"/>
      <c r="D91" s="125"/>
      <c r="E91" s="126"/>
      <c r="F91" s="87">
        <f>+F18-F80-F89</f>
        <v>0</v>
      </c>
    </row>
    <row r="92" spans="1:9" s="78" customFormat="1" x14ac:dyDescent="0.25">
      <c r="A92" s="76"/>
      <c r="B92" s="76"/>
      <c r="C92" s="76"/>
      <c r="D92" s="76"/>
      <c r="E92" s="76"/>
      <c r="F92" s="77"/>
    </row>
    <row r="93" spans="1:9" s="78" customFormat="1" x14ac:dyDescent="0.25">
      <c r="A93" s="76"/>
      <c r="B93" s="76"/>
      <c r="C93" s="76"/>
      <c r="D93" s="76"/>
      <c r="E93" s="76"/>
      <c r="F93" s="77"/>
    </row>
    <row r="94" spans="1:9" s="78" customFormat="1" x14ac:dyDescent="0.25">
      <c r="A94" s="76"/>
      <c r="B94" s="76"/>
      <c r="C94" s="76"/>
      <c r="D94" s="76"/>
      <c r="E94" s="76"/>
      <c r="F94" s="77"/>
    </row>
    <row r="95" spans="1:9" s="78" customFormat="1" x14ac:dyDescent="0.25">
      <c r="A95" s="76"/>
      <c r="B95" s="76"/>
      <c r="C95" s="76"/>
      <c r="D95" s="76"/>
      <c r="E95" s="76"/>
      <c r="F95" s="77"/>
    </row>
    <row r="96" spans="1:9" s="78" customFormat="1" x14ac:dyDescent="0.25">
      <c r="A96" s="76"/>
      <c r="B96" s="76"/>
      <c r="C96" s="76"/>
      <c r="D96" s="76"/>
      <c r="E96" s="76"/>
      <c r="F96" s="77"/>
    </row>
    <row r="97" spans="1:6" s="78" customFormat="1" x14ac:dyDescent="0.25">
      <c r="A97" s="76"/>
      <c r="B97" s="76"/>
      <c r="C97" s="76"/>
      <c r="D97" s="76"/>
      <c r="E97" s="76"/>
      <c r="F97" s="77"/>
    </row>
    <row r="98" spans="1:6" s="78" customFormat="1" x14ac:dyDescent="0.25">
      <c r="A98" s="76"/>
      <c r="B98" s="76"/>
      <c r="C98" s="76"/>
      <c r="D98" s="76"/>
      <c r="E98" s="76"/>
      <c r="F98" s="77"/>
    </row>
    <row r="99" spans="1:6" s="78" customFormat="1" x14ac:dyDescent="0.25">
      <c r="A99" s="76"/>
      <c r="B99" s="76"/>
      <c r="C99" s="76"/>
      <c r="D99" s="76"/>
      <c r="E99" s="76"/>
      <c r="F99" s="77"/>
    </row>
    <row r="101" spans="1:6" ht="16.5" customHeight="1" x14ac:dyDescent="0.25">
      <c r="A101" s="25" t="s">
        <v>22</v>
      </c>
      <c r="B101" s="25"/>
      <c r="C101" s="25"/>
      <c r="D101" s="25"/>
      <c r="E101" s="25"/>
      <c r="F101" s="25"/>
    </row>
    <row r="102" spans="1:6" x14ac:dyDescent="0.25">
      <c r="A102" s="79" t="s">
        <v>114</v>
      </c>
      <c r="B102" s="18"/>
      <c r="C102" s="18"/>
      <c r="D102" s="18"/>
      <c r="E102" s="18"/>
      <c r="F102" s="18"/>
    </row>
    <row r="103" spans="1:6" ht="28.5" customHeight="1" x14ac:dyDescent="0.25">
      <c r="A103" s="127" t="s">
        <v>115</v>
      </c>
      <c r="B103" s="127"/>
      <c r="C103" s="127"/>
      <c r="D103" s="127"/>
      <c r="E103" s="127"/>
      <c r="F103" s="127"/>
    </row>
    <row r="104" spans="1:6" x14ac:dyDescent="0.25">
      <c r="A104" s="79" t="s">
        <v>116</v>
      </c>
      <c r="B104"/>
      <c r="C104"/>
      <c r="D104"/>
      <c r="E104"/>
      <c r="F104"/>
    </row>
    <row r="105" spans="1:6" x14ac:dyDescent="0.25">
      <c r="A105" s="79" t="s">
        <v>117</v>
      </c>
      <c r="B105" s="18"/>
      <c r="C105" s="18"/>
      <c r="D105" s="18"/>
      <c r="E105" s="18"/>
      <c r="F105" s="18"/>
    </row>
  </sheetData>
  <mergeCells count="8">
    <mergeCell ref="A91:E91"/>
    <mergeCell ref="A103:F103"/>
    <mergeCell ref="A2:F2"/>
    <mergeCell ref="A3:F3"/>
    <mergeCell ref="A18:E18"/>
    <mergeCell ref="C77:E77"/>
    <mergeCell ref="A80:E80"/>
    <mergeCell ref="A89:E89"/>
  </mergeCells>
  <conditionalFormatting sqref="H83:H88">
    <cfRule type="duplicateValues" dxfId="2" priority="2"/>
  </conditionalFormatting>
  <conditionalFormatting sqref="H23:H31">
    <cfRule type="duplicateValues" dxfId="1" priority="6"/>
  </conditionalFormatting>
  <conditionalFormatting sqref="H32:H38 H21:H22">
    <cfRule type="duplicateValues" dxfId="0" priority="7"/>
  </conditionalFormatting>
  <pageMargins left="0.55000000000000004" right="0.27559055118110237" top="0.55000000000000004" bottom="0.5799999999999999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Anexo4.1</vt:lpstr>
      <vt:lpstr>Anexo4.2</vt:lpstr>
      <vt:lpstr>Anexo4.1!Print_Area</vt:lpstr>
      <vt:lpstr>Anexo4.2!Print_Area</vt:lpstr>
      <vt:lpstr>Anexo4.2!x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Vasquez</dc:creator>
  <cp:lastModifiedBy>LISBETH VICTORIA CONDOR AQUISE</cp:lastModifiedBy>
  <dcterms:created xsi:type="dcterms:W3CDTF">2022-03-11T16:10:07Z</dcterms:created>
  <dcterms:modified xsi:type="dcterms:W3CDTF">2023-06-22T21:37:15Z</dcterms:modified>
</cp:coreProperties>
</file>